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4\"/>
    </mc:Choice>
  </mc:AlternateContent>
  <xr:revisionPtr revIDLastSave="0" documentId="13_ncr:1_{8420D220-3348-47D4-9FA5-CE334E55FB81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مشتقه'!$A$1:$AX$23</definedName>
    <definedName name="_xlnm.Print_Area" localSheetId="3">درآمد!$A$1:$K$11</definedName>
    <definedName name="_xlnm.Print_Area" localSheetId="5">'درآمد سپرده بانکی'!$A$1:$F$9</definedName>
    <definedName name="_xlnm.Print_Area" localSheetId="4">'درآمد سرمایه گذاری در سهام'!$A$1:$X$48</definedName>
    <definedName name="_xlnm.Print_Area" localSheetId="7">'درآمد سود سهام'!$A$1:$T$11</definedName>
    <definedName name="_xlnm.Print_Area" localSheetId="10">'درآمد ناشی از تغییر قیمت اوراق'!$A$1:$Q$41</definedName>
    <definedName name="_xlnm.Print_Area" localSheetId="9">'درآمد ناشی از فروش'!$A$1:$Q$23</definedName>
    <definedName name="_xlnm.Print_Area" localSheetId="6">'سایر درآمدها'!$A$1:$G$9</definedName>
    <definedName name="_xlnm.Print_Area" localSheetId="2">سپرده!$A$1:$M$10</definedName>
    <definedName name="_xlnm.Print_Area" localSheetId="8">'سود سپرده بانکی'!$A$1:$N$10</definedName>
    <definedName name="_xlnm.Print_Area" localSheetId="0">سهام!$A$1:$AC$44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8" l="1"/>
  <c r="F10" i="8"/>
  <c r="M8" i="18"/>
  <c r="G8" i="18"/>
  <c r="J10" i="7"/>
  <c r="H10" i="7"/>
  <c r="F10" i="7"/>
  <c r="D10" i="7"/>
  <c r="Z43" i="2"/>
  <c r="Z44" i="2"/>
</calcChain>
</file>

<file path=xl/sharedStrings.xml><?xml version="1.0" encoding="utf-8"?>
<sst xmlns="http://schemas.openxmlformats.org/spreadsheetml/2006/main" count="345" uniqueCount="131">
  <si>
    <t>صندوق سرمایه‌گذاری مشترک رشد سامان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</si>
  <si>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</si>
  <si>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</si>
  <si>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</si>
  <si>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</si>
  <si>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</si>
  <si>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</si>
  <si>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</si>
  <si>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</si>
  <si>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</si>
  <si>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</si>
  <si>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</si>
  <si>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</si>
  <si>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</si>
  <si>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</si>
  <si>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</si>
  <si>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</si>
  <si>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</si>
  <si>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</si>
  <si>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</si>
  <si>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</si>
  <si>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</si>
  <si>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</si>
  <si>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</si>
  <si>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</si>
  <si>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</si>
  <si>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</si>
  <si>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</si>
  <si>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</si>
  <si>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</si>
  <si>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</si>
  <si>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</si>
  <si>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</si>
  <si>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</si>
  <si>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</si>
  <si>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</si>
  <si>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</si>
  <si>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</si>
  <si>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</si>
  <si>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</si>
  <si>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</si>
  <si>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</si>
  <si>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</si>
  <si>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</si>
  <si>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</si>
  <si>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</si>
  <si>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</si>
  <si>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</si>
  <si>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</si>
  <si>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</si>
  <si>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</si>
  <si>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</si>
  <si>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کارخانجات تولیدی نیروترانسفو</t>
  </si>
  <si>
    <t>س. صنایع‌شیمیایی‌ایران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</si>
  <si>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</si>
  <si>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</si>
  <si>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</si>
  <si>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</si>
  <si>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</si>
  <si>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</si>
  <si>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</si>
  <si>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</si>
  <si>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</si>
  <si>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</si>
  <si>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</si>
  <si>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</si>
  <si>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</si>
  <si>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</si>
  <si>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</si>
  <si>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</si>
  <si>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</si>
  <si>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</si>
  <si>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</si>
  <si>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</si>
  <si>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</si>
  <si>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</si>
  <si>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0.00%</t>
  </si>
  <si>
    <t>سپرده کوتاه مدت بانک تجارت مطهری مهرداد</t>
  </si>
  <si>
    <t>0.05%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</si>
  <si>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</si>
  <si>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</si>
  <si>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</si>
  <si>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</si>
  <si>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</si>
  <si>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</si>
  <si>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</si>
  <si>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</si>
  <si>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</si>
  <si>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</si>
  <si>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</si>
  <si>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</si>
  <si>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</si>
  <si>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</si>
  <si>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</si>
  <si>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</si>
  <si>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</si>
  <si>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</si>
  <si>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</si>
  <si>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</si>
  <si>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</si>
  <si>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سرمایه‌گذاری‌ سپه‌</t>
  </si>
  <si>
    <t>ح . کاشی‌ الوند</t>
  </si>
  <si>
    <t>سرمایه گذاری صدرتامین</t>
  </si>
  <si>
    <t>مدیریت نیروگاهی ایرانیان مپنا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</si>
  <si>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</si>
  <si>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</si>
  <si>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</si>
  <si>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</si>
  <si>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</si>
  <si>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</si>
  <si>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</si>
  <si>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</si>
  <si>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</si>
  <si>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</si>
  <si>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</si>
  <si>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</si>
  <si>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1404/11/21</t>
  </si>
  <si>
    <t>1404/08/24</t>
  </si>
  <si>
    <t>1404/09/22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</si>
  <si>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</si>
  <si>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</si>
  <si>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</si>
  <si>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</si>
  <si>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</si>
  <si>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</si>
  <si>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</si>
  <si>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</si>
  <si>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</si>
  <si>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سامان  </t>
  </si>
  <si>
    <t xml:space="preserve">سپرده کوتاه مدت بانک تجارت  </t>
  </si>
  <si>
    <t xml:space="preserve">سپرده کوتاه مدت بانک سامان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</si>
</sst>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rightToLeft="1" tabSelected="1" view="pageBreakPreview" topLeftCell="A25" zoomScaleNormal="100" zoomScaleSheetLayoutView="100" workbookViewId="0">
      <selection activeCell="N46" sqref="N4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1.71093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39130000</v>
      </c>
      <c r="F9" s="26"/>
      <c r="H9" s="6">
        <v>141358031562</v>
      </c>
      <c r="J9" s="6">
        <v>314891228561</v>
      </c>
      <c r="L9" s="6">
        <v>0</v>
      </c>
      <c r="N9" s="6">
        <v>0</v>
      </c>
      <c r="P9" s="6">
        <v>0</v>
      </c>
      <c r="R9" s="6">
        <v>0</v>
      </c>
      <c r="T9" s="6">
        <v>39130000</v>
      </c>
      <c r="V9" s="6">
        <v>6390</v>
      </c>
      <c r="X9" s="6">
        <v>141358031562</v>
      </c>
      <c r="Z9" s="6">
        <v>248107885389</v>
      </c>
      <c r="AB9" s="7">
        <v>5.72</v>
      </c>
    </row>
    <row r="10" spans="1:28" ht="18.75" x14ac:dyDescent="0.2">
      <c r="A10" s="27" t="s">
        <v>20</v>
      </c>
      <c r="B10" s="27"/>
      <c r="C10" s="27"/>
      <c r="E10" s="28">
        <v>29527778</v>
      </c>
      <c r="F10" s="28"/>
      <c r="H10" s="9">
        <v>102081871884</v>
      </c>
      <c r="J10" s="9">
        <v>265746721463.86401</v>
      </c>
      <c r="L10" s="9">
        <v>0</v>
      </c>
      <c r="N10" s="9">
        <v>0</v>
      </c>
      <c r="P10" s="9">
        <v>0</v>
      </c>
      <c r="R10" s="9">
        <v>0</v>
      </c>
      <c r="T10" s="9">
        <v>29527778</v>
      </c>
      <c r="V10" s="9">
        <v>7590</v>
      </c>
      <c r="X10" s="9">
        <v>102081871884</v>
      </c>
      <c r="Z10" s="9">
        <v>222383419615.29501</v>
      </c>
      <c r="AB10" s="10">
        <v>5.13</v>
      </c>
    </row>
    <row r="11" spans="1:28" ht="18.75" x14ac:dyDescent="0.2">
      <c r="A11" s="27" t="s">
        <v>21</v>
      </c>
      <c r="B11" s="27"/>
      <c r="C11" s="27"/>
      <c r="E11" s="28">
        <v>697087</v>
      </c>
      <c r="F11" s="28"/>
      <c r="H11" s="9">
        <v>118749366750</v>
      </c>
      <c r="J11" s="9">
        <v>423796764680.948</v>
      </c>
      <c r="L11" s="9">
        <v>0</v>
      </c>
      <c r="N11" s="9">
        <v>0</v>
      </c>
      <c r="P11" s="9">
        <v>0</v>
      </c>
      <c r="R11" s="9">
        <v>0</v>
      </c>
      <c r="T11" s="9">
        <v>697087</v>
      </c>
      <c r="V11" s="9">
        <v>529240</v>
      </c>
      <c r="X11" s="9">
        <v>118749366750</v>
      </c>
      <c r="Z11" s="9">
        <v>366074523396.40802</v>
      </c>
      <c r="AB11" s="10">
        <v>8.44</v>
      </c>
    </row>
    <row r="12" spans="1:28" ht="18.75" x14ac:dyDescent="0.2">
      <c r="A12" s="27" t="s">
        <v>22</v>
      </c>
      <c r="B12" s="27"/>
      <c r="C12" s="27"/>
      <c r="E12" s="28">
        <v>3380645</v>
      </c>
      <c r="F12" s="28"/>
      <c r="H12" s="9">
        <v>129286228612</v>
      </c>
      <c r="J12" s="9">
        <v>203618915678.905</v>
      </c>
      <c r="L12" s="9">
        <v>0</v>
      </c>
      <c r="N12" s="9">
        <v>0</v>
      </c>
      <c r="P12" s="9">
        <v>0</v>
      </c>
      <c r="R12" s="9">
        <v>0</v>
      </c>
      <c r="T12" s="9">
        <v>3380645</v>
      </c>
      <c r="V12" s="9">
        <v>46850</v>
      </c>
      <c r="X12" s="9">
        <v>129286228612</v>
      </c>
      <c r="Z12" s="9">
        <v>157158915972.927</v>
      </c>
      <c r="AB12" s="10">
        <v>3.62</v>
      </c>
    </row>
    <row r="13" spans="1:28" ht="18.75" x14ac:dyDescent="0.2">
      <c r="A13" s="27" t="s">
        <v>23</v>
      </c>
      <c r="B13" s="27"/>
      <c r="C13" s="27"/>
      <c r="E13" s="28">
        <v>34319631</v>
      </c>
      <c r="F13" s="28"/>
      <c r="H13" s="9">
        <v>176982108707</v>
      </c>
      <c r="J13" s="9">
        <v>254045378282.67999</v>
      </c>
      <c r="L13" s="9">
        <v>0</v>
      </c>
      <c r="N13" s="9">
        <v>0</v>
      </c>
      <c r="P13" s="9">
        <v>0</v>
      </c>
      <c r="R13" s="9">
        <v>0</v>
      </c>
      <c r="T13" s="9">
        <v>34319631</v>
      </c>
      <c r="V13" s="9">
        <v>7010</v>
      </c>
      <c r="X13" s="9">
        <v>176982108707</v>
      </c>
      <c r="Z13" s="9">
        <v>238720925169.11401</v>
      </c>
      <c r="AB13" s="10">
        <v>5.51</v>
      </c>
    </row>
    <row r="14" spans="1:28" ht="18.75" x14ac:dyDescent="0.2">
      <c r="A14" s="27" t="s">
        <v>24</v>
      </c>
      <c r="B14" s="27"/>
      <c r="C14" s="27"/>
      <c r="E14" s="28">
        <v>18248372</v>
      </c>
      <c r="F14" s="28"/>
      <c r="H14" s="9">
        <v>101539478885</v>
      </c>
      <c r="J14" s="9">
        <v>178538097152.578</v>
      </c>
      <c r="L14" s="9">
        <v>0</v>
      </c>
      <c r="N14" s="9">
        <v>0</v>
      </c>
      <c r="P14" s="9">
        <v>-8335686</v>
      </c>
      <c r="R14" s="9">
        <v>81502459040</v>
      </c>
      <c r="T14" s="9">
        <v>9912686</v>
      </c>
      <c r="V14" s="9">
        <v>8070</v>
      </c>
      <c r="X14" s="9">
        <v>55157192704</v>
      </c>
      <c r="Z14" s="9">
        <v>79377011763.365402</v>
      </c>
      <c r="AB14" s="10">
        <v>1.83</v>
      </c>
    </row>
    <row r="15" spans="1:28" ht="18.75" x14ac:dyDescent="0.2">
      <c r="A15" s="27" t="s">
        <v>25</v>
      </c>
      <c r="B15" s="27"/>
      <c r="C15" s="27"/>
      <c r="E15" s="28">
        <v>7211111</v>
      </c>
      <c r="F15" s="28"/>
      <c r="H15" s="9">
        <v>91153593948</v>
      </c>
      <c r="J15" s="9">
        <v>137239979567.58501</v>
      </c>
      <c r="L15" s="9">
        <v>0</v>
      </c>
      <c r="N15" s="9">
        <v>0</v>
      </c>
      <c r="P15" s="9">
        <v>0</v>
      </c>
      <c r="R15" s="9">
        <v>0</v>
      </c>
      <c r="T15" s="9">
        <v>7211111</v>
      </c>
      <c r="V15" s="9">
        <v>16270</v>
      </c>
      <c r="X15" s="9">
        <v>91153593948</v>
      </c>
      <c r="Z15" s="9">
        <v>116417855451.752</v>
      </c>
      <c r="AB15" s="10">
        <v>2.69</v>
      </c>
    </row>
    <row r="16" spans="1:28" ht="18.75" x14ac:dyDescent="0.2">
      <c r="A16" s="27" t="s">
        <v>26</v>
      </c>
      <c r="B16" s="27"/>
      <c r="C16" s="27"/>
      <c r="E16" s="28">
        <v>1310386</v>
      </c>
      <c r="F16" s="28"/>
      <c r="H16" s="9">
        <v>15903157006</v>
      </c>
      <c r="J16" s="9">
        <v>13548674983.0124</v>
      </c>
      <c r="L16" s="9">
        <v>0</v>
      </c>
      <c r="N16" s="9">
        <v>0</v>
      </c>
      <c r="P16" s="9">
        <v>0</v>
      </c>
      <c r="R16" s="9">
        <v>0</v>
      </c>
      <c r="T16" s="9">
        <v>1310386</v>
      </c>
      <c r="V16" s="9">
        <v>8390</v>
      </c>
      <c r="X16" s="9">
        <v>15903157006</v>
      </c>
      <c r="Z16" s="9">
        <v>10909153849.0858</v>
      </c>
      <c r="AB16" s="10">
        <v>0.25</v>
      </c>
    </row>
    <row r="17" spans="1:28" ht="18.75" x14ac:dyDescent="0.2">
      <c r="A17" s="27" t="s">
        <v>27</v>
      </c>
      <c r="B17" s="27"/>
      <c r="C17" s="27"/>
      <c r="E17" s="28">
        <v>17231359</v>
      </c>
      <c r="F17" s="28"/>
      <c r="H17" s="9">
        <v>95210492929</v>
      </c>
      <c r="J17" s="9">
        <v>119516142558.561</v>
      </c>
      <c r="L17" s="9">
        <v>0</v>
      </c>
      <c r="N17" s="9">
        <v>0</v>
      </c>
      <c r="P17" s="9">
        <v>0</v>
      </c>
      <c r="R17" s="9">
        <v>0</v>
      </c>
      <c r="T17" s="9">
        <v>17231359</v>
      </c>
      <c r="V17" s="9">
        <v>6010</v>
      </c>
      <c r="X17" s="9">
        <v>95210492929</v>
      </c>
      <c r="Z17" s="9">
        <v>102759945175.52901</v>
      </c>
      <c r="AB17" s="10">
        <v>2.37</v>
      </c>
    </row>
    <row r="18" spans="1:28" ht="18.75" x14ac:dyDescent="0.2">
      <c r="A18" s="27" t="s">
        <v>28</v>
      </c>
      <c r="B18" s="27"/>
      <c r="C18" s="27"/>
      <c r="E18" s="28">
        <v>17516576</v>
      </c>
      <c r="F18" s="28"/>
      <c r="H18" s="9">
        <v>98798141356</v>
      </c>
      <c r="J18" s="9">
        <v>143568487885.715</v>
      </c>
      <c r="L18" s="9">
        <v>0</v>
      </c>
      <c r="N18" s="9">
        <v>0</v>
      </c>
      <c r="P18" s="9">
        <v>-17516576</v>
      </c>
      <c r="R18" s="9">
        <v>128886880753</v>
      </c>
      <c r="T18" s="9">
        <v>0</v>
      </c>
      <c r="V18" s="9">
        <v>0</v>
      </c>
      <c r="X18" s="9">
        <v>0</v>
      </c>
      <c r="Z18" s="9">
        <v>0</v>
      </c>
      <c r="AB18" s="10">
        <v>0</v>
      </c>
    </row>
    <row r="19" spans="1:28" ht="18.75" x14ac:dyDescent="0.2">
      <c r="A19" s="27" t="s">
        <v>29</v>
      </c>
      <c r="B19" s="27"/>
      <c r="C19" s="27"/>
      <c r="E19" s="28">
        <v>26261342</v>
      </c>
      <c r="F19" s="28"/>
      <c r="H19" s="9">
        <v>100999623938</v>
      </c>
      <c r="J19" s="9">
        <v>149314298664.92801</v>
      </c>
      <c r="L19" s="9">
        <v>0</v>
      </c>
      <c r="N19" s="9">
        <v>0</v>
      </c>
      <c r="P19" s="9">
        <v>0</v>
      </c>
      <c r="R19" s="9">
        <v>0</v>
      </c>
      <c r="T19" s="9">
        <v>26261342</v>
      </c>
      <c r="V19" s="9">
        <v>6290</v>
      </c>
      <c r="X19" s="9">
        <v>100999623938</v>
      </c>
      <c r="Z19" s="9">
        <v>163906970087.67899</v>
      </c>
      <c r="AB19" s="10">
        <v>3.78</v>
      </c>
    </row>
    <row r="20" spans="1:28" ht="18.75" x14ac:dyDescent="0.2">
      <c r="A20" s="27" t="s">
        <v>30</v>
      </c>
      <c r="B20" s="27"/>
      <c r="C20" s="27"/>
      <c r="E20" s="28">
        <v>9639381</v>
      </c>
      <c r="F20" s="28"/>
      <c r="H20" s="9">
        <v>169555169557</v>
      </c>
      <c r="J20" s="9">
        <v>231565468439.703</v>
      </c>
      <c r="L20" s="9">
        <v>0</v>
      </c>
      <c r="N20" s="9">
        <v>0</v>
      </c>
      <c r="P20" s="9">
        <v>0</v>
      </c>
      <c r="R20" s="9">
        <v>0</v>
      </c>
      <c r="T20" s="9">
        <v>9639381</v>
      </c>
      <c r="V20" s="9">
        <v>17780</v>
      </c>
      <c r="X20" s="9">
        <v>169555169557</v>
      </c>
      <c r="Z20" s="9">
        <v>170063363438.98901</v>
      </c>
      <c r="AB20" s="10">
        <v>3.92</v>
      </c>
    </row>
    <row r="21" spans="1:28" ht="18.75" x14ac:dyDescent="0.2">
      <c r="A21" s="27" t="s">
        <v>31</v>
      </c>
      <c r="B21" s="27"/>
      <c r="C21" s="27"/>
      <c r="E21" s="28">
        <v>10530883</v>
      </c>
      <c r="F21" s="28"/>
      <c r="H21" s="9">
        <v>128392015601</v>
      </c>
      <c r="J21" s="9">
        <v>175028777846.367</v>
      </c>
      <c r="L21" s="9">
        <v>0</v>
      </c>
      <c r="N21" s="9">
        <v>0</v>
      </c>
      <c r="P21" s="9">
        <v>0</v>
      </c>
      <c r="R21" s="9">
        <v>0</v>
      </c>
      <c r="T21" s="9">
        <v>10530883</v>
      </c>
      <c r="V21" s="9">
        <v>15090</v>
      </c>
      <c r="X21" s="9">
        <v>128392015601</v>
      </c>
      <c r="Z21" s="9">
        <v>157682642250.84698</v>
      </c>
      <c r="AB21" s="10">
        <v>3.64</v>
      </c>
    </row>
    <row r="22" spans="1:28" ht="18.75" x14ac:dyDescent="0.2">
      <c r="A22" s="27" t="s">
        <v>32</v>
      </c>
      <c r="B22" s="27"/>
      <c r="C22" s="27"/>
      <c r="E22" s="28">
        <v>150000</v>
      </c>
      <c r="F22" s="28"/>
      <c r="H22" s="9">
        <v>1341537664</v>
      </c>
      <c r="J22" s="9">
        <v>1306819590</v>
      </c>
      <c r="L22" s="9">
        <v>14315250</v>
      </c>
      <c r="N22" s="9">
        <v>118492176205</v>
      </c>
      <c r="P22" s="9">
        <v>0</v>
      </c>
      <c r="R22" s="9">
        <v>0</v>
      </c>
      <c r="T22" s="9">
        <v>14465250</v>
      </c>
      <c r="V22" s="9">
        <v>7060</v>
      </c>
      <c r="X22" s="9">
        <v>119833713869</v>
      </c>
      <c r="Z22" s="9">
        <v>101335241339.55</v>
      </c>
      <c r="AB22" s="10">
        <v>2.34</v>
      </c>
    </row>
    <row r="23" spans="1:28" ht="18.75" x14ac:dyDescent="0.2">
      <c r="A23" s="27" t="s">
        <v>33</v>
      </c>
      <c r="B23" s="27"/>
      <c r="C23" s="27"/>
      <c r="E23" s="28">
        <v>1290000</v>
      </c>
      <c r="F23" s="28"/>
      <c r="H23" s="9">
        <v>49756136592</v>
      </c>
      <c r="J23" s="9">
        <v>176157494646</v>
      </c>
      <c r="L23" s="9">
        <v>0</v>
      </c>
      <c r="N23" s="9">
        <v>0</v>
      </c>
      <c r="P23" s="9">
        <v>0</v>
      </c>
      <c r="R23" s="9">
        <v>0</v>
      </c>
      <c r="T23" s="9">
        <v>1290000</v>
      </c>
      <c r="V23" s="9">
        <v>125970</v>
      </c>
      <c r="X23" s="9">
        <v>49756136592</v>
      </c>
      <c r="Z23" s="9">
        <v>161245164951</v>
      </c>
      <c r="AB23" s="10">
        <v>3.72</v>
      </c>
    </row>
    <row r="24" spans="1:28" ht="18.75" x14ac:dyDescent="0.2">
      <c r="A24" s="27" t="s">
        <v>34</v>
      </c>
      <c r="B24" s="27"/>
      <c r="C24" s="27"/>
      <c r="E24" s="28">
        <v>1525737</v>
      </c>
      <c r="F24" s="28"/>
      <c r="H24" s="9">
        <v>98989363425</v>
      </c>
      <c r="J24" s="9">
        <v>189091487318.45099</v>
      </c>
      <c r="L24" s="9">
        <v>0</v>
      </c>
      <c r="N24" s="9">
        <v>0</v>
      </c>
      <c r="P24" s="9">
        <v>-538108</v>
      </c>
      <c r="R24" s="9">
        <v>63607629090</v>
      </c>
      <c r="T24" s="9">
        <v>987629</v>
      </c>
      <c r="V24" s="9">
        <v>120430</v>
      </c>
      <c r="X24" s="9">
        <v>64077076209</v>
      </c>
      <c r="Z24" s="9">
        <v>118020753029.567</v>
      </c>
      <c r="AB24" s="10">
        <v>2.72</v>
      </c>
    </row>
    <row r="25" spans="1:28" ht="18.75" x14ac:dyDescent="0.2">
      <c r="A25" s="27" t="s">
        <v>35</v>
      </c>
      <c r="B25" s="27"/>
      <c r="C25" s="27"/>
      <c r="E25" s="28">
        <v>28816665</v>
      </c>
      <c r="F25" s="28"/>
      <c r="H25" s="9">
        <v>68875984199</v>
      </c>
      <c r="J25" s="9">
        <v>135649519379.785</v>
      </c>
      <c r="L25" s="9">
        <v>0</v>
      </c>
      <c r="N25" s="9">
        <v>0</v>
      </c>
      <c r="P25" s="9">
        <v>0</v>
      </c>
      <c r="R25" s="9">
        <v>0</v>
      </c>
      <c r="T25" s="9">
        <v>34481479</v>
      </c>
      <c r="V25" s="9">
        <v>3666</v>
      </c>
      <c r="X25" s="9">
        <v>68875984199</v>
      </c>
      <c r="Z25" s="9">
        <v>125431959655.43201</v>
      </c>
      <c r="AB25" s="10">
        <v>2.89</v>
      </c>
    </row>
    <row r="26" spans="1:28" ht="18.75" x14ac:dyDescent="0.2">
      <c r="A26" s="27" t="s">
        <v>36</v>
      </c>
      <c r="B26" s="27"/>
      <c r="C26" s="27"/>
      <c r="E26" s="28">
        <v>6328972</v>
      </c>
      <c r="F26" s="28"/>
      <c r="H26" s="9">
        <v>85955556315</v>
      </c>
      <c r="J26" s="9">
        <v>104123213189.97501</v>
      </c>
      <c r="L26" s="9">
        <v>0</v>
      </c>
      <c r="N26" s="9">
        <v>0</v>
      </c>
      <c r="P26" s="9">
        <v>0</v>
      </c>
      <c r="R26" s="9">
        <v>0</v>
      </c>
      <c r="T26" s="9">
        <v>6328972</v>
      </c>
      <c r="V26" s="9">
        <v>13080</v>
      </c>
      <c r="X26" s="9">
        <v>85955556315</v>
      </c>
      <c r="Z26" s="9">
        <v>82143041527.435196</v>
      </c>
      <c r="AB26" s="10">
        <v>1.89</v>
      </c>
    </row>
    <row r="27" spans="1:28" ht="18.75" x14ac:dyDescent="0.2">
      <c r="A27" s="27" t="s">
        <v>37</v>
      </c>
      <c r="B27" s="27"/>
      <c r="C27" s="27"/>
      <c r="E27" s="28">
        <v>87117502</v>
      </c>
      <c r="F27" s="28"/>
      <c r="H27" s="9">
        <v>218615888009</v>
      </c>
      <c r="J27" s="9">
        <v>345084782168.48401</v>
      </c>
      <c r="L27" s="9">
        <v>2226180</v>
      </c>
      <c r="N27" s="9">
        <v>7498777807</v>
      </c>
      <c r="P27" s="9">
        <v>0</v>
      </c>
      <c r="R27" s="9">
        <v>0</v>
      </c>
      <c r="T27" s="9">
        <v>89343682</v>
      </c>
      <c r="V27" s="9">
        <v>3394</v>
      </c>
      <c r="X27" s="9">
        <v>226114665816</v>
      </c>
      <c r="Z27" s="9">
        <v>300888469817.64697</v>
      </c>
      <c r="AB27" s="10">
        <v>6.94</v>
      </c>
    </row>
    <row r="28" spans="1:28" ht="18.75" x14ac:dyDescent="0.2">
      <c r="A28" s="27" t="s">
        <v>38</v>
      </c>
      <c r="B28" s="27"/>
      <c r="C28" s="27"/>
      <c r="E28" s="28">
        <v>5762928</v>
      </c>
      <c r="F28" s="28"/>
      <c r="H28" s="9">
        <v>53707308112</v>
      </c>
      <c r="J28" s="9">
        <v>64160229956.8032</v>
      </c>
      <c r="L28" s="9">
        <v>0</v>
      </c>
      <c r="N28" s="9">
        <v>0</v>
      </c>
      <c r="P28" s="9">
        <v>0</v>
      </c>
      <c r="R28" s="9">
        <v>0</v>
      </c>
      <c r="T28" s="9">
        <v>5762928</v>
      </c>
      <c r="V28" s="9">
        <v>12470</v>
      </c>
      <c r="X28" s="9">
        <v>53707308112</v>
      </c>
      <c r="Z28" s="9">
        <v>71308205665.003204</v>
      </c>
      <c r="AB28" s="10">
        <v>1.64</v>
      </c>
    </row>
    <row r="29" spans="1:28" ht="18.75" x14ac:dyDescent="0.2">
      <c r="A29" s="27" t="s">
        <v>39</v>
      </c>
      <c r="B29" s="27"/>
      <c r="C29" s="27"/>
      <c r="E29" s="28">
        <v>50817960</v>
      </c>
      <c r="F29" s="28"/>
      <c r="H29" s="9">
        <v>91665751778</v>
      </c>
      <c r="J29" s="9">
        <v>95253084112.618805</v>
      </c>
      <c r="L29" s="9">
        <v>0</v>
      </c>
      <c r="N29" s="9">
        <v>0</v>
      </c>
      <c r="P29" s="9">
        <v>0</v>
      </c>
      <c r="R29" s="9">
        <v>0</v>
      </c>
      <c r="T29" s="9">
        <v>50817960</v>
      </c>
      <c r="V29" s="9">
        <v>1519</v>
      </c>
      <c r="X29" s="9">
        <v>91665751778</v>
      </c>
      <c r="Z29" s="9">
        <v>76595783360.014801</v>
      </c>
      <c r="AB29" s="10">
        <v>1.77</v>
      </c>
    </row>
    <row r="30" spans="1:28" ht="18.75" x14ac:dyDescent="0.2">
      <c r="A30" s="27" t="s">
        <v>40</v>
      </c>
      <c r="B30" s="27"/>
      <c r="C30" s="27"/>
      <c r="E30" s="28">
        <v>6000000</v>
      </c>
      <c r="F30" s="28"/>
      <c r="H30" s="9">
        <v>102036088662</v>
      </c>
      <c r="J30" s="9">
        <v>124817643300</v>
      </c>
      <c r="L30" s="9">
        <v>0</v>
      </c>
      <c r="N30" s="9">
        <v>0</v>
      </c>
      <c r="P30" s="9">
        <v>-13129</v>
      </c>
      <c r="R30" s="9">
        <v>224940348</v>
      </c>
      <c r="T30" s="9">
        <v>5986871</v>
      </c>
      <c r="V30" s="9">
        <v>21525</v>
      </c>
      <c r="X30" s="9">
        <v>101812816694</v>
      </c>
      <c r="Z30" s="9">
        <v>127871253286.334</v>
      </c>
      <c r="AB30" s="10">
        <v>2.95</v>
      </c>
    </row>
    <row r="31" spans="1:28" ht="18.75" x14ac:dyDescent="0.2">
      <c r="A31" s="27" t="s">
        <v>41</v>
      </c>
      <c r="B31" s="27"/>
      <c r="C31" s="27"/>
      <c r="E31" s="28">
        <v>2513000</v>
      </c>
      <c r="F31" s="28"/>
      <c r="H31" s="9">
        <v>15823366652</v>
      </c>
      <c r="J31" s="9">
        <v>18302836903.400002</v>
      </c>
      <c r="L31" s="9">
        <v>0</v>
      </c>
      <c r="N31" s="9">
        <v>0</v>
      </c>
      <c r="P31" s="9">
        <v>-1256501</v>
      </c>
      <c r="R31" s="9">
        <v>9700012851</v>
      </c>
      <c r="T31" s="9">
        <v>1256499</v>
      </c>
      <c r="V31" s="9">
        <v>6560</v>
      </c>
      <c r="X31" s="9">
        <v>7911677027</v>
      </c>
      <c r="Z31" s="9">
        <v>8178917883.5087996</v>
      </c>
      <c r="AB31" s="10">
        <v>0.19</v>
      </c>
    </row>
    <row r="32" spans="1:28" ht="18.75" x14ac:dyDescent="0.2">
      <c r="A32" s="27" t="s">
        <v>42</v>
      </c>
      <c r="B32" s="27"/>
      <c r="C32" s="27"/>
      <c r="E32" s="28">
        <v>6749559</v>
      </c>
      <c r="F32" s="28"/>
      <c r="H32" s="9">
        <v>93914475649</v>
      </c>
      <c r="J32" s="9">
        <v>131737561158.653</v>
      </c>
      <c r="L32" s="9">
        <v>0</v>
      </c>
      <c r="N32" s="9">
        <v>0</v>
      </c>
      <c r="P32" s="9">
        <v>-2235000</v>
      </c>
      <c r="R32" s="9">
        <v>44400959423</v>
      </c>
      <c r="T32" s="9">
        <v>4514559</v>
      </c>
      <c r="V32" s="9">
        <v>18050</v>
      </c>
      <c r="X32" s="9">
        <v>62816317522</v>
      </c>
      <c r="Z32" s="9">
        <v>80857889333.686493</v>
      </c>
      <c r="AB32" s="10">
        <v>1.86</v>
      </c>
    </row>
    <row r="33" spans="1:28" ht="18.75" x14ac:dyDescent="0.2">
      <c r="A33" s="27" t="s">
        <v>43</v>
      </c>
      <c r="B33" s="27"/>
      <c r="C33" s="27"/>
      <c r="E33" s="28">
        <v>38812377</v>
      </c>
      <c r="F33" s="28"/>
      <c r="H33" s="9">
        <v>205246147609</v>
      </c>
      <c r="J33" s="9">
        <v>611961357906.80298</v>
      </c>
      <c r="L33" s="9">
        <v>0</v>
      </c>
      <c r="N33" s="9">
        <v>0</v>
      </c>
      <c r="P33" s="9">
        <v>0</v>
      </c>
      <c r="R33" s="9">
        <v>0</v>
      </c>
      <c r="T33" s="9">
        <v>38812377</v>
      </c>
      <c r="V33" s="9">
        <v>13700</v>
      </c>
      <c r="X33" s="9">
        <v>205246147609</v>
      </c>
      <c r="Z33" s="9">
        <v>527619295363.323</v>
      </c>
      <c r="AB33" s="10">
        <v>12.17</v>
      </c>
    </row>
    <row r="34" spans="1:28" ht="18.75" x14ac:dyDescent="0.2">
      <c r="A34" s="27" t="s">
        <v>44</v>
      </c>
      <c r="B34" s="27"/>
      <c r="C34" s="27"/>
      <c r="E34" s="28">
        <v>6091506</v>
      </c>
      <c r="F34" s="28"/>
      <c r="H34" s="9">
        <v>71396235439</v>
      </c>
      <c r="J34" s="9">
        <v>129592336040.813</v>
      </c>
      <c r="L34" s="9">
        <v>0</v>
      </c>
      <c r="N34" s="9">
        <v>0</v>
      </c>
      <c r="P34" s="9">
        <v>0</v>
      </c>
      <c r="R34" s="9">
        <v>0</v>
      </c>
      <c r="T34" s="9">
        <v>6091506</v>
      </c>
      <c r="V34" s="9">
        <v>20490</v>
      </c>
      <c r="X34" s="9">
        <v>71396235439</v>
      </c>
      <c r="Z34" s="9">
        <v>123850138315.12399</v>
      </c>
      <c r="AB34" s="10">
        <v>2.86</v>
      </c>
    </row>
    <row r="35" spans="1:28" ht="18.75" x14ac:dyDescent="0.2">
      <c r="A35" s="27" t="s">
        <v>45</v>
      </c>
      <c r="B35" s="27"/>
      <c r="C35" s="27"/>
      <c r="E35" s="28">
        <v>257500</v>
      </c>
      <c r="F35" s="28"/>
      <c r="H35" s="9">
        <v>4208347534</v>
      </c>
      <c r="J35" s="9">
        <v>4806134165.25</v>
      </c>
      <c r="L35" s="9">
        <v>0</v>
      </c>
      <c r="N35" s="9">
        <v>0</v>
      </c>
      <c r="P35" s="9">
        <v>0</v>
      </c>
      <c r="R35" s="9">
        <v>0</v>
      </c>
      <c r="T35" s="9">
        <v>257500</v>
      </c>
      <c r="V35" s="9">
        <v>16430</v>
      </c>
      <c r="X35" s="9">
        <v>4208347534</v>
      </c>
      <c r="Z35" s="9">
        <v>4198021495.75</v>
      </c>
      <c r="AB35" s="10">
        <v>0.1</v>
      </c>
    </row>
    <row r="36" spans="1:28" ht="18.75" x14ac:dyDescent="0.2">
      <c r="A36" s="27" t="s">
        <v>46</v>
      </c>
      <c r="B36" s="27"/>
      <c r="C36" s="27"/>
      <c r="E36" s="28">
        <v>8826002</v>
      </c>
      <c r="F36" s="28"/>
      <c r="H36" s="9">
        <v>89131482114</v>
      </c>
      <c r="J36" s="9">
        <v>144328165034.819</v>
      </c>
      <c r="L36" s="9">
        <v>0</v>
      </c>
      <c r="N36" s="9">
        <v>0</v>
      </c>
      <c r="P36" s="9">
        <v>0</v>
      </c>
      <c r="R36" s="9">
        <v>0</v>
      </c>
      <c r="T36" s="9">
        <v>8826002</v>
      </c>
      <c r="V36" s="9">
        <v>13460</v>
      </c>
      <c r="X36" s="9">
        <v>89131482114</v>
      </c>
      <c r="Z36" s="9">
        <v>117879678481.108</v>
      </c>
      <c r="AB36" s="10">
        <v>2.72</v>
      </c>
    </row>
    <row r="37" spans="1:28" ht="18.75" x14ac:dyDescent="0.2">
      <c r="A37" s="27" t="s">
        <v>47</v>
      </c>
      <c r="B37" s="27"/>
      <c r="C37" s="27"/>
      <c r="E37" s="28">
        <v>14881956</v>
      </c>
      <c r="F37" s="28"/>
      <c r="H37" s="9">
        <v>56024819514</v>
      </c>
      <c r="J37" s="9">
        <v>58624666366.076401</v>
      </c>
      <c r="L37" s="9">
        <v>0</v>
      </c>
      <c r="N37" s="9">
        <v>0</v>
      </c>
      <c r="P37" s="9">
        <v>0</v>
      </c>
      <c r="R37" s="9">
        <v>0</v>
      </c>
      <c r="T37" s="9">
        <v>14881956</v>
      </c>
      <c r="V37" s="9">
        <v>3715</v>
      </c>
      <c r="X37" s="9">
        <v>56024819514</v>
      </c>
      <c r="Z37" s="9">
        <v>54859102153.645798</v>
      </c>
      <c r="AB37" s="10">
        <v>1.27</v>
      </c>
    </row>
    <row r="38" spans="1:28" ht="18.75" x14ac:dyDescent="0.2">
      <c r="A38" s="27" t="s">
        <v>48</v>
      </c>
      <c r="B38" s="27"/>
      <c r="C38" s="27"/>
      <c r="E38" s="28">
        <v>7216647</v>
      </c>
      <c r="F38" s="28"/>
      <c r="H38" s="9">
        <v>35552900758</v>
      </c>
      <c r="J38" s="9">
        <v>52775555288.7453</v>
      </c>
      <c r="L38" s="9">
        <v>0</v>
      </c>
      <c r="N38" s="9">
        <v>0</v>
      </c>
      <c r="P38" s="9">
        <v>-7216647</v>
      </c>
      <c r="R38" s="9">
        <v>49917152524</v>
      </c>
      <c r="T38" s="9">
        <v>0</v>
      </c>
      <c r="V38" s="9">
        <v>0</v>
      </c>
      <c r="X38" s="9">
        <v>0</v>
      </c>
      <c r="Z38" s="9">
        <v>0</v>
      </c>
      <c r="AB38" s="10">
        <v>0</v>
      </c>
    </row>
    <row r="39" spans="1:28" ht="18.75" x14ac:dyDescent="0.2">
      <c r="A39" s="27" t="s">
        <v>49</v>
      </c>
      <c r="B39" s="27"/>
      <c r="C39" s="27"/>
      <c r="E39" s="28">
        <v>13069848</v>
      </c>
      <c r="F39" s="28"/>
      <c r="H39" s="9">
        <v>44610927098</v>
      </c>
      <c r="J39" s="9">
        <v>76645714823.013596</v>
      </c>
      <c r="L39" s="9">
        <v>0</v>
      </c>
      <c r="N39" s="9">
        <v>0</v>
      </c>
      <c r="P39" s="9">
        <v>0</v>
      </c>
      <c r="R39" s="9">
        <v>0</v>
      </c>
      <c r="T39" s="9">
        <v>13069848</v>
      </c>
      <c r="V39" s="9">
        <v>5630</v>
      </c>
      <c r="X39" s="9">
        <v>44610927098</v>
      </c>
      <c r="Z39" s="9">
        <v>73014445762.024796</v>
      </c>
      <c r="AB39" s="10">
        <v>1.68</v>
      </c>
    </row>
    <row r="40" spans="1:28" ht="18.75" x14ac:dyDescent="0.2">
      <c r="A40" s="27" t="s">
        <v>50</v>
      </c>
      <c r="B40" s="27"/>
      <c r="C40" s="27"/>
      <c r="E40" s="28">
        <v>360000</v>
      </c>
      <c r="F40" s="28"/>
      <c r="H40" s="9">
        <v>3549219768</v>
      </c>
      <c r="J40" s="9">
        <v>4643823600</v>
      </c>
      <c r="L40" s="9">
        <v>0</v>
      </c>
      <c r="N40" s="9">
        <v>0</v>
      </c>
      <c r="P40" s="9">
        <v>0</v>
      </c>
      <c r="R40" s="9">
        <v>0</v>
      </c>
      <c r="T40" s="9">
        <v>360000</v>
      </c>
      <c r="V40" s="9">
        <v>11720</v>
      </c>
      <c r="X40" s="9">
        <v>3549219768</v>
      </c>
      <c r="Z40" s="9">
        <v>4186585584</v>
      </c>
      <c r="AB40" s="10">
        <v>0.1</v>
      </c>
    </row>
    <row r="41" spans="1:28" ht="18.75" x14ac:dyDescent="0.2">
      <c r="A41" s="27" t="s">
        <v>51</v>
      </c>
      <c r="B41" s="27"/>
      <c r="C41" s="27"/>
      <c r="E41" s="28">
        <v>133750</v>
      </c>
      <c r="F41" s="28"/>
      <c r="H41" s="9">
        <v>3821953598</v>
      </c>
      <c r="J41" s="9">
        <v>5547533502.5</v>
      </c>
      <c r="L41" s="9">
        <v>0</v>
      </c>
      <c r="N41" s="9">
        <v>0</v>
      </c>
      <c r="P41" s="9">
        <v>0</v>
      </c>
      <c r="R41" s="9">
        <v>0</v>
      </c>
      <c r="T41" s="9">
        <v>133750</v>
      </c>
      <c r="V41" s="9">
        <v>38600</v>
      </c>
      <c r="X41" s="9">
        <v>3821953598</v>
      </c>
      <c r="Z41" s="9">
        <v>5122841942.5</v>
      </c>
      <c r="AB41" s="10">
        <v>0.12</v>
      </c>
    </row>
    <row r="42" spans="1:28" ht="18.75" x14ac:dyDescent="0.2">
      <c r="A42" s="27" t="s">
        <v>52</v>
      </c>
      <c r="B42" s="27"/>
      <c r="C42" s="27"/>
      <c r="E42" s="28">
        <v>0</v>
      </c>
      <c r="F42" s="28"/>
      <c r="H42" s="9">
        <v>0</v>
      </c>
      <c r="J42" s="9">
        <v>0</v>
      </c>
      <c r="L42" s="9">
        <v>1500000</v>
      </c>
      <c r="N42" s="9">
        <v>12182124600</v>
      </c>
      <c r="P42" s="9">
        <v>0</v>
      </c>
      <c r="R42" s="9">
        <v>0</v>
      </c>
      <c r="T42" s="9">
        <v>1500000</v>
      </c>
      <c r="V42" s="9">
        <v>9470</v>
      </c>
      <c r="X42" s="9">
        <v>12182124600</v>
      </c>
      <c r="Z42" s="9">
        <v>14095195350</v>
      </c>
      <c r="AB42" s="10">
        <v>0.33</v>
      </c>
    </row>
    <row r="43" spans="1:28" ht="18.75" x14ac:dyDescent="0.2">
      <c r="A43" s="30" t="s">
        <v>53</v>
      </c>
      <c r="B43" s="30"/>
      <c r="C43" s="30"/>
      <c r="D43" s="12"/>
      <c r="E43" s="28">
        <v>0</v>
      </c>
      <c r="F43" s="34"/>
      <c r="H43" s="13">
        <v>0</v>
      </c>
      <c r="J43" s="13">
        <v>0</v>
      </c>
      <c r="L43" s="20">
        <v>12600000</v>
      </c>
      <c r="N43" s="13">
        <v>94703621207</v>
      </c>
      <c r="P43" s="20">
        <v>0</v>
      </c>
      <c r="R43" s="13">
        <v>0</v>
      </c>
      <c r="T43" s="20">
        <v>12600000</v>
      </c>
      <c r="V43" s="20">
        <v>6180</v>
      </c>
      <c r="X43" s="13">
        <v>94703621207</v>
      </c>
      <c r="Z43" s="13">
        <f>77266080360-13</f>
        <v>77266080347</v>
      </c>
      <c r="AB43" s="14">
        <v>1.78</v>
      </c>
    </row>
    <row r="44" spans="1:28" ht="21" x14ac:dyDescent="0.2">
      <c r="A44" s="29" t="s">
        <v>54</v>
      </c>
      <c r="B44" s="29"/>
      <c r="C44" s="29"/>
      <c r="D44" s="29"/>
      <c r="F44" s="20"/>
      <c r="H44" s="16">
        <v>2864232771224</v>
      </c>
      <c r="J44" s="16">
        <v>5085028894218.04</v>
      </c>
      <c r="L44" s="20"/>
      <c r="N44" s="16">
        <v>232876699819</v>
      </c>
      <c r="P44" s="20"/>
      <c r="R44" s="16">
        <v>378240034029</v>
      </c>
      <c r="T44" s="20"/>
      <c r="V44" s="20"/>
      <c r="X44" s="16">
        <v>2842230735812</v>
      </c>
      <c r="Z44" s="16">
        <f>SUM(Z9:Z43)</f>
        <v>4289530676203.645</v>
      </c>
      <c r="AB44" s="17">
        <v>98.94</v>
      </c>
    </row>
    <row r="46" spans="1:28" x14ac:dyDescent="0.2">
      <c r="L46" s="19"/>
      <c r="Z46" s="19"/>
    </row>
  </sheetData>
  <mergeCells count="84">
    <mergeCell ref="A44:D44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5"/>
  <sheetViews>
    <sheetView rightToLeft="1" view="pageBreakPreview" topLeftCell="A3" zoomScale="115" zoomScaleNormal="100" zoomScaleSheetLayoutView="115" workbookViewId="0">
      <selection activeCell="R9" sqref="R9:R18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0.8554687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14062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85546875" bestFit="1" customWidth="1"/>
    <col min="18" max="18" width="13.85546875" bestFit="1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8" ht="24" x14ac:dyDescent="0.2">
      <c r="A5" s="22" t="s">
        <v>122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21" x14ac:dyDescent="0.2">
      <c r="A6" s="23" t="s">
        <v>82</v>
      </c>
      <c r="C6" s="23" t="s">
        <v>94</v>
      </c>
      <c r="D6" s="23"/>
      <c r="E6" s="23"/>
      <c r="F6" s="23"/>
      <c r="G6" s="23"/>
      <c r="H6" s="23"/>
      <c r="I6" s="23"/>
      <c r="K6" s="23" t="s">
        <v>95</v>
      </c>
      <c r="L6" s="23"/>
      <c r="M6" s="23"/>
      <c r="N6" s="23"/>
      <c r="O6" s="23"/>
      <c r="P6" s="23"/>
      <c r="Q6" s="23"/>
    </row>
    <row r="7" spans="1:18" ht="42" x14ac:dyDescent="0.2">
      <c r="A7" s="23"/>
      <c r="C7" s="18" t="s">
        <v>13</v>
      </c>
      <c r="D7" s="3"/>
      <c r="E7" s="18" t="s">
        <v>123</v>
      </c>
      <c r="F7" s="3"/>
      <c r="G7" s="18" t="s">
        <v>124</v>
      </c>
      <c r="H7" s="3"/>
      <c r="I7" s="18" t="s">
        <v>125</v>
      </c>
      <c r="K7" s="18" t="s">
        <v>13</v>
      </c>
      <c r="L7" s="3"/>
      <c r="M7" s="18" t="s">
        <v>123</v>
      </c>
      <c r="N7" s="3"/>
      <c r="O7" s="18" t="s">
        <v>124</v>
      </c>
      <c r="P7" s="3"/>
      <c r="Q7" s="18" t="s">
        <v>125</v>
      </c>
    </row>
    <row r="8" spans="1:18" ht="18.75" x14ac:dyDescent="0.2">
      <c r="A8" s="5" t="s">
        <v>28</v>
      </c>
      <c r="C8" s="6">
        <v>17516576</v>
      </c>
      <c r="E8" s="6">
        <v>128886880753</v>
      </c>
      <c r="G8" s="6">
        <v>122234713657</v>
      </c>
      <c r="I8" s="6">
        <v>6652167096</v>
      </c>
      <c r="K8" s="6">
        <v>17516576</v>
      </c>
      <c r="M8" s="6">
        <v>128886880753</v>
      </c>
      <c r="O8" s="6">
        <v>122234713657</v>
      </c>
      <c r="Q8" s="6">
        <v>6652167096</v>
      </c>
    </row>
    <row r="9" spans="1:18" ht="18.75" x14ac:dyDescent="0.2">
      <c r="A9" s="8" t="s">
        <v>40</v>
      </c>
      <c r="C9" s="9">
        <v>13129</v>
      </c>
      <c r="E9" s="9">
        <v>224940348</v>
      </c>
      <c r="G9" s="9">
        <v>252926102</v>
      </c>
      <c r="I9" s="9">
        <v>-27985754</v>
      </c>
      <c r="K9" s="9">
        <v>13129</v>
      </c>
      <c r="M9" s="9">
        <v>224940348</v>
      </c>
      <c r="O9" s="9">
        <v>252926102</v>
      </c>
      <c r="Q9" s="9">
        <v>-27985754</v>
      </c>
    </row>
    <row r="10" spans="1:18" ht="18.75" x14ac:dyDescent="0.2">
      <c r="A10" s="8" t="s">
        <v>42</v>
      </c>
      <c r="C10" s="9">
        <v>2235000</v>
      </c>
      <c r="E10" s="9">
        <v>44400959423</v>
      </c>
      <c r="G10" s="9">
        <v>36764887777</v>
      </c>
      <c r="I10" s="9">
        <v>7636071646</v>
      </c>
      <c r="K10" s="9">
        <v>2874872</v>
      </c>
      <c r="M10" s="9">
        <v>56173355207</v>
      </c>
      <c r="O10" s="9">
        <v>47290535322</v>
      </c>
      <c r="Q10" s="9">
        <v>8882819885</v>
      </c>
      <c r="R10" s="19"/>
    </row>
    <row r="11" spans="1:18" ht="18.75" x14ac:dyDescent="0.2">
      <c r="A11" s="8" t="s">
        <v>34</v>
      </c>
      <c r="C11" s="9">
        <v>538108</v>
      </c>
      <c r="E11" s="9">
        <v>63607629090</v>
      </c>
      <c r="G11" s="9">
        <v>72340721769</v>
      </c>
      <c r="I11" s="9">
        <v>-8733092679</v>
      </c>
      <c r="K11" s="9">
        <v>538108</v>
      </c>
      <c r="M11" s="9">
        <v>63607629090</v>
      </c>
      <c r="O11" s="9">
        <v>72340721769</v>
      </c>
      <c r="Q11" s="9">
        <v>-8733092679</v>
      </c>
      <c r="R11" s="19"/>
    </row>
    <row r="12" spans="1:18" ht="18.75" x14ac:dyDescent="0.2">
      <c r="A12" s="8" t="s">
        <v>24</v>
      </c>
      <c r="C12" s="9">
        <v>8335686</v>
      </c>
      <c r="E12" s="9">
        <v>81502459040</v>
      </c>
      <c r="G12" s="9">
        <v>55931098516</v>
      </c>
      <c r="I12" s="9">
        <v>25571360524</v>
      </c>
      <c r="K12" s="9">
        <v>8335686</v>
      </c>
      <c r="M12" s="9">
        <v>81502459040</v>
      </c>
      <c r="O12" s="9">
        <v>55931098516</v>
      </c>
      <c r="Q12" s="9">
        <v>25571360524</v>
      </c>
      <c r="R12" s="19"/>
    </row>
    <row r="13" spans="1:18" ht="18.75" x14ac:dyDescent="0.2">
      <c r="A13" s="8" t="s">
        <v>48</v>
      </c>
      <c r="C13" s="9">
        <v>7216647</v>
      </c>
      <c r="E13" s="9">
        <v>49917152524</v>
      </c>
      <c r="G13" s="9">
        <v>53228913294</v>
      </c>
      <c r="I13" s="9">
        <v>-3311760770</v>
      </c>
      <c r="K13" s="9">
        <v>9360000</v>
      </c>
      <c r="M13" s="9">
        <v>65487042932</v>
      </c>
      <c r="O13" s="9">
        <v>69037965360</v>
      </c>
      <c r="Q13" s="9">
        <v>-3550922428</v>
      </c>
      <c r="R13" s="19"/>
    </row>
    <row r="14" spans="1:18" ht="18.75" x14ac:dyDescent="0.2">
      <c r="A14" s="8" t="s">
        <v>41</v>
      </c>
      <c r="C14" s="9">
        <v>1256501</v>
      </c>
      <c r="E14" s="9">
        <v>9700012851</v>
      </c>
      <c r="G14" s="9">
        <v>7911689625</v>
      </c>
      <c r="I14" s="9">
        <v>1788323226</v>
      </c>
      <c r="K14" s="9">
        <v>1256501</v>
      </c>
      <c r="M14" s="9">
        <v>9700012851</v>
      </c>
      <c r="O14" s="9">
        <v>7911689625</v>
      </c>
      <c r="Q14" s="9">
        <v>1788323226</v>
      </c>
      <c r="R14" s="19"/>
    </row>
    <row r="15" spans="1:18" ht="18.75" x14ac:dyDescent="0.2">
      <c r="A15" s="8" t="s">
        <v>50</v>
      </c>
      <c r="C15" s="9">
        <v>0</v>
      </c>
      <c r="E15" s="9">
        <v>0</v>
      </c>
      <c r="G15" s="9">
        <v>0</v>
      </c>
      <c r="I15" s="9">
        <v>0</v>
      </c>
      <c r="K15" s="9">
        <v>360000</v>
      </c>
      <c r="M15" s="9">
        <v>4653977274</v>
      </c>
      <c r="O15" s="9">
        <v>3549219768</v>
      </c>
      <c r="Q15" s="9">
        <v>1104757506</v>
      </c>
      <c r="R15" s="19"/>
    </row>
    <row r="16" spans="1:18" ht="18.75" x14ac:dyDescent="0.2">
      <c r="A16" s="8" t="s">
        <v>100</v>
      </c>
      <c r="C16" s="9">
        <v>0</v>
      </c>
      <c r="E16" s="9">
        <v>0</v>
      </c>
      <c r="G16" s="9">
        <v>0</v>
      </c>
      <c r="I16" s="9">
        <v>0</v>
      </c>
      <c r="K16" s="9">
        <v>12744986</v>
      </c>
      <c r="M16" s="9">
        <v>34239296087</v>
      </c>
      <c r="O16" s="9">
        <v>34041857606</v>
      </c>
      <c r="Q16" s="9">
        <v>197438481</v>
      </c>
    </row>
    <row r="17" spans="1:17" ht="18.75" x14ac:dyDescent="0.2">
      <c r="A17" s="8" t="s">
        <v>101</v>
      </c>
      <c r="C17" s="9">
        <v>0</v>
      </c>
      <c r="E17" s="9">
        <v>0</v>
      </c>
      <c r="G17" s="9">
        <v>0</v>
      </c>
      <c r="I17" s="9">
        <v>0</v>
      </c>
      <c r="K17" s="9">
        <v>6516805</v>
      </c>
      <c r="M17" s="9">
        <v>18012449020</v>
      </c>
      <c r="O17" s="9">
        <v>17354642397</v>
      </c>
      <c r="Q17" s="9">
        <v>657806623</v>
      </c>
    </row>
    <row r="18" spans="1:17" ht="18.75" x14ac:dyDescent="0.2">
      <c r="A18" s="8" t="s">
        <v>102</v>
      </c>
      <c r="C18" s="9">
        <v>0</v>
      </c>
      <c r="E18" s="9">
        <v>0</v>
      </c>
      <c r="G18" s="9">
        <v>0</v>
      </c>
      <c r="I18" s="9">
        <v>0</v>
      </c>
      <c r="K18" s="9">
        <v>14770141</v>
      </c>
      <c r="M18" s="9">
        <v>167795552669</v>
      </c>
      <c r="O18" s="9">
        <v>160477087165</v>
      </c>
      <c r="Q18" s="9">
        <v>7318465504</v>
      </c>
    </row>
    <row r="19" spans="1:17" ht="18.75" x14ac:dyDescent="0.2">
      <c r="A19" s="8" t="s">
        <v>51</v>
      </c>
      <c r="C19" s="9">
        <v>0</v>
      </c>
      <c r="E19" s="9">
        <v>0</v>
      </c>
      <c r="G19" s="9">
        <v>0</v>
      </c>
      <c r="I19" s="9">
        <v>0</v>
      </c>
      <c r="K19" s="9">
        <v>133750</v>
      </c>
      <c r="M19" s="9">
        <v>4678243034</v>
      </c>
      <c r="O19" s="9">
        <v>3821953597</v>
      </c>
      <c r="Q19" s="9">
        <v>856289437</v>
      </c>
    </row>
    <row r="20" spans="1:17" ht="18.75" x14ac:dyDescent="0.2">
      <c r="A20" s="8" t="s">
        <v>45</v>
      </c>
      <c r="C20" s="9">
        <v>0</v>
      </c>
      <c r="E20" s="9">
        <v>0</v>
      </c>
      <c r="G20" s="9">
        <v>0</v>
      </c>
      <c r="I20" s="9">
        <v>0</v>
      </c>
      <c r="K20" s="9">
        <v>257500</v>
      </c>
      <c r="M20" s="9">
        <v>5555964171</v>
      </c>
      <c r="O20" s="9">
        <v>4208347524</v>
      </c>
      <c r="Q20" s="9">
        <v>1347616647</v>
      </c>
    </row>
    <row r="21" spans="1:17" ht="18.75" x14ac:dyDescent="0.2">
      <c r="A21" s="8" t="s">
        <v>103</v>
      </c>
      <c r="C21" s="9">
        <v>0</v>
      </c>
      <c r="E21" s="9">
        <v>0</v>
      </c>
      <c r="G21" s="9">
        <v>0</v>
      </c>
      <c r="I21" s="9">
        <v>0</v>
      </c>
      <c r="K21" s="9">
        <v>4587659</v>
      </c>
      <c r="M21" s="9">
        <v>83388378346</v>
      </c>
      <c r="O21" s="9">
        <v>72509762620</v>
      </c>
      <c r="Q21" s="9">
        <v>10878615726</v>
      </c>
    </row>
    <row r="22" spans="1:17" ht="18.75" x14ac:dyDescent="0.2">
      <c r="A22" s="11" t="s">
        <v>20</v>
      </c>
      <c r="C22" s="13">
        <v>0</v>
      </c>
      <c r="E22" s="13">
        <v>0</v>
      </c>
      <c r="G22" s="13">
        <v>0</v>
      </c>
      <c r="I22" s="13">
        <v>0</v>
      </c>
      <c r="K22" s="13">
        <v>1</v>
      </c>
      <c r="M22" s="13">
        <v>1</v>
      </c>
      <c r="O22" s="13">
        <v>4119</v>
      </c>
      <c r="Q22" s="13">
        <v>-4118</v>
      </c>
    </row>
    <row r="23" spans="1:17" ht="21.75" thickBot="1" x14ac:dyDescent="0.25">
      <c r="A23" s="15" t="s">
        <v>54</v>
      </c>
      <c r="C23" s="16">
        <v>37111647</v>
      </c>
      <c r="E23" s="16">
        <v>378240034029</v>
      </c>
      <c r="G23" s="16">
        <v>348664950740</v>
      </c>
      <c r="I23" s="16">
        <v>29575083289</v>
      </c>
      <c r="K23" s="16">
        <v>79265714</v>
      </c>
      <c r="M23" s="16">
        <v>723906180823</v>
      </c>
      <c r="O23" s="16">
        <v>670962525147</v>
      </c>
      <c r="Q23" s="16">
        <v>52943655676</v>
      </c>
    </row>
    <row r="24" spans="1:17" ht="13.5" thickTop="1" x14ac:dyDescent="0.2">
      <c r="M24" s="19"/>
    </row>
    <row r="25" spans="1:17" x14ac:dyDescent="0.2">
      <c r="M25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1"/>
  <sheetViews>
    <sheetView rightToLeft="1" view="pageBreakPreview" topLeftCell="A28" zoomScale="115" zoomScaleNormal="100" zoomScaleSheetLayoutView="115" workbookViewId="0">
      <selection activeCell="Q41" sqref="Q41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16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28515625" bestFit="1" customWidth="1"/>
    <col min="16" max="16" width="1.28515625" customWidth="1"/>
    <col min="17" max="17" width="26.28515625" bestFit="1" customWidth="1"/>
  </cols>
  <sheetData>
    <row r="1" spans="1:17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5.5" x14ac:dyDescent="0.2">
      <c r="A2" s="21" t="s">
        <v>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4" x14ac:dyDescent="0.2">
      <c r="A5" s="22" t="s">
        <v>126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1" x14ac:dyDescent="0.2">
      <c r="A6" s="23" t="s">
        <v>82</v>
      </c>
      <c r="C6" s="23" t="s">
        <v>94</v>
      </c>
      <c r="D6" s="23"/>
      <c r="E6" s="23"/>
      <c r="F6" s="23"/>
      <c r="G6" s="23"/>
      <c r="H6" s="23"/>
      <c r="I6" s="23"/>
      <c r="K6" s="23" t="s">
        <v>95</v>
      </c>
      <c r="L6" s="23"/>
      <c r="M6" s="23"/>
      <c r="N6" s="23"/>
      <c r="O6" s="23"/>
      <c r="P6" s="23"/>
      <c r="Q6" s="23"/>
    </row>
    <row r="7" spans="1:17" ht="42" x14ac:dyDescent="0.2">
      <c r="A7" s="23"/>
      <c r="C7" s="18" t="s">
        <v>13</v>
      </c>
      <c r="D7" s="3"/>
      <c r="E7" s="18" t="s">
        <v>15</v>
      </c>
      <c r="F7" s="3"/>
      <c r="G7" s="18" t="s">
        <v>124</v>
      </c>
      <c r="H7" s="3"/>
      <c r="I7" s="18" t="s">
        <v>127</v>
      </c>
      <c r="K7" s="18" t="s">
        <v>13</v>
      </c>
      <c r="L7" s="3"/>
      <c r="M7" s="18" t="s">
        <v>15</v>
      </c>
      <c r="N7" s="3"/>
      <c r="O7" s="18" t="s">
        <v>124</v>
      </c>
      <c r="P7" s="3"/>
      <c r="Q7" s="18" t="s">
        <v>127</v>
      </c>
    </row>
    <row r="8" spans="1:17" ht="18.75" x14ac:dyDescent="0.2">
      <c r="A8" s="5" t="s">
        <v>44</v>
      </c>
      <c r="C8" s="6">
        <v>6091506</v>
      </c>
      <c r="E8" s="6">
        <v>123850138315</v>
      </c>
      <c r="G8" s="6">
        <v>129592336040</v>
      </c>
      <c r="I8" s="6">
        <v>-5742197724</v>
      </c>
      <c r="K8" s="6">
        <v>6091506</v>
      </c>
      <c r="M8" s="6">
        <v>123850138315</v>
      </c>
      <c r="O8" s="6">
        <v>97232607664</v>
      </c>
      <c r="Q8" s="6">
        <v>26617530651</v>
      </c>
    </row>
    <row r="9" spans="1:17" ht="18.75" x14ac:dyDescent="0.2">
      <c r="A9" s="8" t="s">
        <v>51</v>
      </c>
      <c r="C9" s="9">
        <v>133750</v>
      </c>
      <c r="E9" s="9">
        <v>5122841942</v>
      </c>
      <c r="G9" s="9">
        <v>5547533502</v>
      </c>
      <c r="I9" s="9">
        <v>-424691559</v>
      </c>
      <c r="K9" s="9">
        <v>133750</v>
      </c>
      <c r="M9" s="9">
        <v>5122841942</v>
      </c>
      <c r="O9" s="9">
        <v>3821953598</v>
      </c>
      <c r="Q9" s="9">
        <v>1300888344</v>
      </c>
    </row>
    <row r="10" spans="1:17" ht="18.75" x14ac:dyDescent="0.2">
      <c r="A10" s="8" t="s">
        <v>39</v>
      </c>
      <c r="C10" s="9">
        <v>50817960</v>
      </c>
      <c r="E10" s="9">
        <v>76595783360</v>
      </c>
      <c r="G10" s="9">
        <v>95253084112</v>
      </c>
      <c r="I10" s="9">
        <v>-18657300751</v>
      </c>
      <c r="K10" s="9">
        <v>50817960</v>
      </c>
      <c r="M10" s="9">
        <v>76595783360</v>
      </c>
      <c r="O10" s="9">
        <v>84310524947</v>
      </c>
      <c r="Q10" s="9">
        <v>-7714741586</v>
      </c>
    </row>
    <row r="11" spans="1:17" ht="18.75" x14ac:dyDescent="0.2">
      <c r="A11" s="8" t="s">
        <v>49</v>
      </c>
      <c r="C11" s="9">
        <v>13069848</v>
      </c>
      <c r="E11" s="9">
        <v>73014445762</v>
      </c>
      <c r="G11" s="9">
        <v>76645714823</v>
      </c>
      <c r="I11" s="9">
        <v>-3631269060</v>
      </c>
      <c r="K11" s="9">
        <v>13069848</v>
      </c>
      <c r="M11" s="9">
        <v>73014445762</v>
      </c>
      <c r="O11" s="9">
        <v>50980931354</v>
      </c>
      <c r="Q11" s="9">
        <v>22033514408</v>
      </c>
    </row>
    <row r="12" spans="1:17" ht="18.75" x14ac:dyDescent="0.2">
      <c r="A12" s="8" t="s">
        <v>53</v>
      </c>
      <c r="C12" s="9">
        <v>12600000</v>
      </c>
      <c r="E12" s="9">
        <v>77266080360</v>
      </c>
      <c r="G12" s="9">
        <v>94703621207</v>
      </c>
      <c r="I12" s="9">
        <v>-17437540847</v>
      </c>
      <c r="K12" s="9">
        <v>12600000</v>
      </c>
      <c r="M12" s="9">
        <v>77266080360</v>
      </c>
      <c r="O12" s="9">
        <v>94703621207</v>
      </c>
      <c r="Q12" s="9">
        <v>-17437540847</v>
      </c>
    </row>
    <row r="13" spans="1:17" ht="18.75" x14ac:dyDescent="0.2">
      <c r="A13" s="8" t="s">
        <v>47</v>
      </c>
      <c r="C13" s="9">
        <v>14881956</v>
      </c>
      <c r="E13" s="9">
        <v>54859102153</v>
      </c>
      <c r="G13" s="9">
        <v>58624666366</v>
      </c>
      <c r="I13" s="9">
        <v>-3765564212</v>
      </c>
      <c r="K13" s="9">
        <v>14881956</v>
      </c>
      <c r="M13" s="9">
        <v>54859102153</v>
      </c>
      <c r="O13" s="9">
        <v>56909337320</v>
      </c>
      <c r="Q13" s="9">
        <v>-2050235166</v>
      </c>
    </row>
    <row r="14" spans="1:17" ht="18.75" x14ac:dyDescent="0.2">
      <c r="A14" s="8" t="s">
        <v>41</v>
      </c>
      <c r="C14" s="9">
        <v>1256499</v>
      </c>
      <c r="E14" s="9">
        <v>8178917883</v>
      </c>
      <c r="G14" s="9">
        <v>10391147278</v>
      </c>
      <c r="I14" s="9">
        <v>-2212229394</v>
      </c>
      <c r="K14" s="9">
        <v>1256499</v>
      </c>
      <c r="M14" s="9">
        <v>8178917883</v>
      </c>
      <c r="O14" s="9">
        <v>7911677027</v>
      </c>
      <c r="Q14" s="9">
        <v>267240856</v>
      </c>
    </row>
    <row r="15" spans="1:17" ht="18.75" x14ac:dyDescent="0.2">
      <c r="A15" s="8" t="s">
        <v>22</v>
      </c>
      <c r="C15" s="9">
        <v>3380645</v>
      </c>
      <c r="E15" s="9">
        <v>157158915972</v>
      </c>
      <c r="G15" s="9">
        <v>203618915678</v>
      </c>
      <c r="I15" s="9">
        <v>-46459999705</v>
      </c>
      <c r="K15" s="9">
        <v>3380645</v>
      </c>
      <c r="M15" s="9">
        <v>157158915972</v>
      </c>
      <c r="O15" s="9">
        <v>149442776315</v>
      </c>
      <c r="Q15" s="9">
        <v>7716139657</v>
      </c>
    </row>
    <row r="16" spans="1:17" ht="18.75" x14ac:dyDescent="0.2">
      <c r="A16" s="8" t="s">
        <v>23</v>
      </c>
      <c r="C16" s="9">
        <v>34319631</v>
      </c>
      <c r="E16" s="9">
        <v>238720925169</v>
      </c>
      <c r="G16" s="9">
        <v>254045378282</v>
      </c>
      <c r="I16" s="9">
        <v>-15324453112</v>
      </c>
      <c r="K16" s="9">
        <v>34319631</v>
      </c>
      <c r="M16" s="9">
        <v>238720925169</v>
      </c>
      <c r="O16" s="9">
        <v>249724941711</v>
      </c>
      <c r="Q16" s="9">
        <v>-11004016541</v>
      </c>
    </row>
    <row r="17" spans="1:17" ht="18.75" x14ac:dyDescent="0.2">
      <c r="A17" s="8" t="s">
        <v>20</v>
      </c>
      <c r="C17" s="9">
        <v>29527778</v>
      </c>
      <c r="E17" s="9">
        <v>222383419615</v>
      </c>
      <c r="G17" s="9">
        <v>265746721463</v>
      </c>
      <c r="I17" s="9">
        <v>-43363301847</v>
      </c>
      <c r="K17" s="9">
        <v>29527778</v>
      </c>
      <c r="M17" s="9">
        <v>222383419615</v>
      </c>
      <c r="O17" s="9">
        <v>121635051515</v>
      </c>
      <c r="Q17" s="9">
        <v>100748368100</v>
      </c>
    </row>
    <row r="18" spans="1:17" ht="18.75" x14ac:dyDescent="0.2">
      <c r="A18" s="8" t="s">
        <v>45</v>
      </c>
      <c r="C18" s="9">
        <v>257500</v>
      </c>
      <c r="E18" s="9">
        <v>4198021495</v>
      </c>
      <c r="G18" s="9">
        <v>4806134165</v>
      </c>
      <c r="I18" s="9">
        <v>-608112669</v>
      </c>
      <c r="K18" s="9">
        <v>257500</v>
      </c>
      <c r="M18" s="9">
        <v>4198021495</v>
      </c>
      <c r="O18" s="9">
        <v>4208347534</v>
      </c>
      <c r="Q18" s="9">
        <v>-10326038</v>
      </c>
    </row>
    <row r="19" spans="1:17" ht="18.75" x14ac:dyDescent="0.2">
      <c r="A19" s="8" t="s">
        <v>38</v>
      </c>
      <c r="C19" s="9">
        <v>5762928</v>
      </c>
      <c r="E19" s="9">
        <v>71308205665</v>
      </c>
      <c r="G19" s="9">
        <v>64160229956</v>
      </c>
      <c r="I19" s="9">
        <v>7147975709</v>
      </c>
      <c r="K19" s="9">
        <v>5762928</v>
      </c>
      <c r="M19" s="9">
        <v>71308205665</v>
      </c>
      <c r="O19" s="9">
        <v>49266291774</v>
      </c>
      <c r="Q19" s="9">
        <v>22041913891</v>
      </c>
    </row>
    <row r="20" spans="1:17" ht="18.75" x14ac:dyDescent="0.2">
      <c r="A20" s="8" t="s">
        <v>24</v>
      </c>
      <c r="C20" s="9">
        <v>9912686</v>
      </c>
      <c r="E20" s="9">
        <v>79377011763</v>
      </c>
      <c r="G20" s="9">
        <v>122606998636</v>
      </c>
      <c r="I20" s="9">
        <v>-43229986872</v>
      </c>
      <c r="K20" s="9">
        <v>9912686</v>
      </c>
      <c r="M20" s="9">
        <v>79377011763</v>
      </c>
      <c r="O20" s="9">
        <v>66512512243</v>
      </c>
      <c r="Q20" s="9">
        <v>12864499520</v>
      </c>
    </row>
    <row r="21" spans="1:17" ht="18.75" x14ac:dyDescent="0.2">
      <c r="A21" s="8" t="s">
        <v>42</v>
      </c>
      <c r="C21" s="9">
        <v>4514559</v>
      </c>
      <c r="E21" s="9">
        <v>80857889333</v>
      </c>
      <c r="G21" s="9">
        <v>94972673381</v>
      </c>
      <c r="I21" s="9">
        <v>-14114784047</v>
      </c>
      <c r="K21" s="9">
        <v>4514559</v>
      </c>
      <c r="M21" s="9">
        <v>80857889333</v>
      </c>
      <c r="O21" s="9">
        <v>74262753918</v>
      </c>
      <c r="Q21" s="9">
        <v>6595135415</v>
      </c>
    </row>
    <row r="22" spans="1:17" ht="18.75" x14ac:dyDescent="0.2">
      <c r="A22" s="8" t="s">
        <v>34</v>
      </c>
      <c r="C22" s="9">
        <v>987629</v>
      </c>
      <c r="E22" s="9">
        <v>118020753029</v>
      </c>
      <c r="G22" s="9">
        <v>116750765549</v>
      </c>
      <c r="I22" s="9">
        <v>1269987480</v>
      </c>
      <c r="K22" s="9">
        <v>987629</v>
      </c>
      <c r="M22" s="9">
        <v>118020753029</v>
      </c>
      <c r="O22" s="9">
        <v>132772223113</v>
      </c>
      <c r="Q22" s="9">
        <v>-14751470083</v>
      </c>
    </row>
    <row r="23" spans="1:17" ht="18.75" x14ac:dyDescent="0.2">
      <c r="A23" s="8" t="s">
        <v>31</v>
      </c>
      <c r="C23" s="9">
        <v>10530883</v>
      </c>
      <c r="E23" s="9">
        <v>157682642250</v>
      </c>
      <c r="G23" s="9">
        <v>175028777846</v>
      </c>
      <c r="I23" s="9">
        <v>-17346135595</v>
      </c>
      <c r="K23" s="9">
        <v>10530883</v>
      </c>
      <c r="M23" s="9">
        <v>157682642250</v>
      </c>
      <c r="O23" s="9">
        <v>128392015601</v>
      </c>
      <c r="Q23" s="9">
        <v>29290626649</v>
      </c>
    </row>
    <row r="24" spans="1:17" ht="18.75" x14ac:dyDescent="0.2">
      <c r="A24" s="8" t="s">
        <v>33</v>
      </c>
      <c r="C24" s="9">
        <v>1290000</v>
      </c>
      <c r="E24" s="9">
        <v>161245164951</v>
      </c>
      <c r="G24" s="9">
        <v>176157494646</v>
      </c>
      <c r="I24" s="9">
        <v>-14912329695</v>
      </c>
      <c r="K24" s="9">
        <v>1290000</v>
      </c>
      <c r="M24" s="9">
        <v>161245164951</v>
      </c>
      <c r="O24" s="9">
        <v>182872296945</v>
      </c>
      <c r="Q24" s="9">
        <v>-21627131994</v>
      </c>
    </row>
    <row r="25" spans="1:17" ht="18.75" x14ac:dyDescent="0.2">
      <c r="A25" s="8" t="s">
        <v>25</v>
      </c>
      <c r="C25" s="9">
        <v>7211111</v>
      </c>
      <c r="E25" s="9">
        <v>116417855451</v>
      </c>
      <c r="G25" s="9">
        <v>137239979567</v>
      </c>
      <c r="I25" s="9">
        <v>-20822124115</v>
      </c>
      <c r="K25" s="9">
        <v>7211111</v>
      </c>
      <c r="M25" s="9">
        <v>116417855451</v>
      </c>
      <c r="O25" s="9">
        <v>86090140723</v>
      </c>
      <c r="Q25" s="9">
        <v>30327714728</v>
      </c>
    </row>
    <row r="26" spans="1:17" ht="18.75" x14ac:dyDescent="0.2">
      <c r="A26" s="8" t="s">
        <v>19</v>
      </c>
      <c r="C26" s="9">
        <v>39130000</v>
      </c>
      <c r="E26" s="9">
        <v>248107885389</v>
      </c>
      <c r="G26" s="9">
        <v>314891228561</v>
      </c>
      <c r="I26" s="9">
        <v>-66783343172</v>
      </c>
      <c r="K26" s="9">
        <v>39130000</v>
      </c>
      <c r="M26" s="9">
        <v>248107885389</v>
      </c>
      <c r="O26" s="9">
        <v>189234763672</v>
      </c>
      <c r="Q26" s="9">
        <v>58873121717</v>
      </c>
    </row>
    <row r="27" spans="1:17" ht="18.75" x14ac:dyDescent="0.2">
      <c r="A27" s="8" t="s">
        <v>50</v>
      </c>
      <c r="C27" s="9">
        <v>360000</v>
      </c>
      <c r="E27" s="9">
        <v>4186585584</v>
      </c>
      <c r="G27" s="9">
        <v>4643823600</v>
      </c>
      <c r="I27" s="9">
        <v>-457238016</v>
      </c>
      <c r="K27" s="9">
        <v>360000</v>
      </c>
      <c r="M27" s="9">
        <v>4186585584</v>
      </c>
      <c r="O27" s="9">
        <v>3549219768</v>
      </c>
      <c r="Q27" s="9">
        <v>637365815</v>
      </c>
    </row>
    <row r="28" spans="1:17" ht="18.75" x14ac:dyDescent="0.2">
      <c r="A28" s="8" t="s">
        <v>21</v>
      </c>
      <c r="C28" s="9">
        <v>697087</v>
      </c>
      <c r="E28" s="9">
        <v>366074523396</v>
      </c>
      <c r="G28" s="9">
        <v>423796764680</v>
      </c>
      <c r="I28" s="9">
        <v>-57722241283</v>
      </c>
      <c r="K28" s="9">
        <v>697087</v>
      </c>
      <c r="M28" s="9">
        <v>366074523396</v>
      </c>
      <c r="O28" s="9">
        <v>195686067455</v>
      </c>
      <c r="Q28" s="9">
        <v>170388455941</v>
      </c>
    </row>
    <row r="29" spans="1:17" ht="18.75" x14ac:dyDescent="0.2">
      <c r="A29" s="8" t="s">
        <v>36</v>
      </c>
      <c r="C29" s="9">
        <v>6328972</v>
      </c>
      <c r="E29" s="9">
        <v>82143041527</v>
      </c>
      <c r="G29" s="9">
        <v>104123213189</v>
      </c>
      <c r="I29" s="9">
        <v>-21980171661</v>
      </c>
      <c r="K29" s="9">
        <v>6328972</v>
      </c>
      <c r="M29" s="9">
        <v>82143041527</v>
      </c>
      <c r="O29" s="9">
        <v>94180979810</v>
      </c>
      <c r="Q29" s="9">
        <v>-12037938282</v>
      </c>
    </row>
    <row r="30" spans="1:17" ht="18.75" x14ac:dyDescent="0.2">
      <c r="A30" s="8" t="s">
        <v>30</v>
      </c>
      <c r="C30" s="9">
        <v>9639381</v>
      </c>
      <c r="E30" s="9">
        <v>170063363438</v>
      </c>
      <c r="G30" s="9">
        <v>231565468439</v>
      </c>
      <c r="I30" s="9">
        <v>-61502105000</v>
      </c>
      <c r="K30" s="9">
        <v>9639381</v>
      </c>
      <c r="M30" s="9">
        <v>170063363438</v>
      </c>
      <c r="O30" s="9">
        <v>146123835991</v>
      </c>
      <c r="Q30" s="9">
        <v>23939527447</v>
      </c>
    </row>
    <row r="31" spans="1:17" ht="18.75" x14ac:dyDescent="0.2">
      <c r="A31" s="8" t="s">
        <v>37</v>
      </c>
      <c r="C31" s="9">
        <v>89343682</v>
      </c>
      <c r="E31" s="9">
        <v>300888469817</v>
      </c>
      <c r="G31" s="9">
        <v>352583559975</v>
      </c>
      <c r="I31" s="9">
        <v>-51695090157</v>
      </c>
      <c r="K31" s="9">
        <v>89343682</v>
      </c>
      <c r="M31" s="9">
        <v>300888469817</v>
      </c>
      <c r="O31" s="9">
        <v>261509223566</v>
      </c>
      <c r="Q31" s="9">
        <v>39379246251</v>
      </c>
    </row>
    <row r="32" spans="1:17" ht="18.75" x14ac:dyDescent="0.2">
      <c r="A32" s="8" t="s">
        <v>35</v>
      </c>
      <c r="C32" s="9">
        <v>34481479</v>
      </c>
      <c r="E32" s="9">
        <v>125431959655</v>
      </c>
      <c r="G32" s="9">
        <v>135649519379</v>
      </c>
      <c r="I32" s="9">
        <v>-10217559723</v>
      </c>
      <c r="K32" s="9">
        <v>34481479</v>
      </c>
      <c r="M32" s="9">
        <v>125431959655</v>
      </c>
      <c r="O32" s="9">
        <v>103380547888</v>
      </c>
      <c r="Q32" s="9">
        <v>22051411767</v>
      </c>
    </row>
    <row r="33" spans="1:17" ht="18.75" x14ac:dyDescent="0.2">
      <c r="A33" s="8" t="s">
        <v>27</v>
      </c>
      <c r="C33" s="9">
        <v>17231359</v>
      </c>
      <c r="E33" s="9">
        <v>102759945175</v>
      </c>
      <c r="G33" s="9">
        <v>119516142558</v>
      </c>
      <c r="I33" s="9">
        <v>-16756197382</v>
      </c>
      <c r="K33" s="9">
        <v>17231359</v>
      </c>
      <c r="M33" s="9">
        <v>102759945175</v>
      </c>
      <c r="O33" s="9">
        <v>83451671520</v>
      </c>
      <c r="Q33" s="9">
        <v>19308273655</v>
      </c>
    </row>
    <row r="34" spans="1:17" ht="18.75" x14ac:dyDescent="0.2">
      <c r="A34" s="8" t="s">
        <v>32</v>
      </c>
      <c r="C34" s="9">
        <v>14465250</v>
      </c>
      <c r="E34" s="9">
        <v>101335241339</v>
      </c>
      <c r="G34" s="9">
        <v>119798995795</v>
      </c>
      <c r="I34" s="9">
        <v>-18463754455</v>
      </c>
      <c r="K34" s="9">
        <v>14465250</v>
      </c>
      <c r="M34" s="9">
        <v>101335241339</v>
      </c>
      <c r="O34" s="9">
        <v>119833713869</v>
      </c>
      <c r="Q34" s="9">
        <v>-18498472529</v>
      </c>
    </row>
    <row r="35" spans="1:17" ht="18.75" x14ac:dyDescent="0.2">
      <c r="A35" s="8" t="s">
        <v>43</v>
      </c>
      <c r="C35" s="9">
        <v>38812377</v>
      </c>
      <c r="E35" s="9">
        <v>527619295363</v>
      </c>
      <c r="G35" s="9">
        <v>611961357906</v>
      </c>
      <c r="I35" s="9">
        <v>-84342062542</v>
      </c>
      <c r="K35" s="9">
        <v>38812377</v>
      </c>
      <c r="M35" s="9">
        <v>527619295363</v>
      </c>
      <c r="O35" s="9">
        <v>323966906544</v>
      </c>
      <c r="Q35" s="9">
        <v>203652388819</v>
      </c>
    </row>
    <row r="36" spans="1:17" ht="18.75" x14ac:dyDescent="0.2">
      <c r="A36" s="8" t="s">
        <v>52</v>
      </c>
      <c r="C36" s="9">
        <v>1500000</v>
      </c>
      <c r="E36" s="9">
        <v>14095195350</v>
      </c>
      <c r="G36" s="9">
        <v>12182124600</v>
      </c>
      <c r="I36" s="9">
        <v>1913070749</v>
      </c>
      <c r="K36" s="9">
        <v>1500000</v>
      </c>
      <c r="M36" s="9">
        <v>14095195350</v>
      </c>
      <c r="O36" s="9">
        <v>12182124600</v>
      </c>
      <c r="Q36" s="9">
        <v>1913070749</v>
      </c>
    </row>
    <row r="37" spans="1:17" ht="18.75" x14ac:dyDescent="0.2">
      <c r="A37" s="8" t="s">
        <v>29</v>
      </c>
      <c r="C37" s="9">
        <v>26261342</v>
      </c>
      <c r="E37" s="9">
        <v>163906970087</v>
      </c>
      <c r="G37" s="9">
        <v>149314298664</v>
      </c>
      <c r="I37" s="9">
        <v>14592671423</v>
      </c>
      <c r="K37" s="9">
        <v>26261342</v>
      </c>
      <c r="M37" s="9">
        <v>163906970087</v>
      </c>
      <c r="O37" s="9">
        <v>129704370262</v>
      </c>
      <c r="Q37" s="9">
        <v>34202599825</v>
      </c>
    </row>
    <row r="38" spans="1:17" ht="18.75" x14ac:dyDescent="0.2">
      <c r="A38" s="8" t="s">
        <v>26</v>
      </c>
      <c r="C38" s="9">
        <v>1310386</v>
      </c>
      <c r="E38" s="9">
        <v>10909153849</v>
      </c>
      <c r="G38" s="9">
        <v>13548674983</v>
      </c>
      <c r="I38" s="9">
        <v>-2639521133</v>
      </c>
      <c r="K38" s="9">
        <v>1310386</v>
      </c>
      <c r="M38" s="9">
        <v>10909153849</v>
      </c>
      <c r="O38" s="9">
        <v>15903157006</v>
      </c>
      <c r="Q38" s="9">
        <v>-4994003156</v>
      </c>
    </row>
    <row r="39" spans="1:17" ht="18.75" x14ac:dyDescent="0.2">
      <c r="A39" s="8" t="s">
        <v>46</v>
      </c>
      <c r="C39" s="9">
        <v>8826002</v>
      </c>
      <c r="E39" s="9">
        <v>117879678481</v>
      </c>
      <c r="G39" s="9">
        <v>144328165034</v>
      </c>
      <c r="I39" s="9">
        <v>-26448486552</v>
      </c>
      <c r="K39" s="9">
        <v>8826002</v>
      </c>
      <c r="M39" s="9">
        <v>117879678481</v>
      </c>
      <c r="O39" s="9">
        <v>111598758304</v>
      </c>
      <c r="Q39" s="9">
        <v>6280920177</v>
      </c>
    </row>
    <row r="40" spans="1:17" ht="18.75" x14ac:dyDescent="0.2">
      <c r="A40" s="11" t="s">
        <v>40</v>
      </c>
      <c r="C40" s="13">
        <v>5986871</v>
      </c>
      <c r="E40" s="13">
        <v>127871253286</v>
      </c>
      <c r="G40" s="13">
        <v>124564717198</v>
      </c>
      <c r="I40" s="13">
        <v>3306536088</v>
      </c>
      <c r="K40" s="13">
        <v>5986871</v>
      </c>
      <c r="M40" s="13">
        <v>127871253286</v>
      </c>
      <c r="O40" s="13">
        <v>115335207898</v>
      </c>
      <c r="Q40" s="13">
        <v>12536045388</v>
      </c>
    </row>
    <row r="41" spans="1:17" ht="21.75" thickBot="1" x14ac:dyDescent="0.25">
      <c r="A41" s="15" t="s">
        <v>54</v>
      </c>
      <c r="C41" s="16">
        <v>500921057</v>
      </c>
      <c r="E41" s="16">
        <v>4289530676204</v>
      </c>
      <c r="G41" s="16">
        <v>4948360227058</v>
      </c>
      <c r="I41" s="16">
        <v>-658829550831</v>
      </c>
      <c r="K41" s="16">
        <v>500921057</v>
      </c>
      <c r="M41" s="16">
        <v>4289530676204</v>
      </c>
      <c r="O41" s="16">
        <v>3546690552662</v>
      </c>
      <c r="Q41" s="16">
        <v>742840123548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view="pageBreakPreview" zoomScale="70" zoomScaleNormal="100" zoomScaleSheetLayoutView="70" workbookViewId="0">
      <selection activeCell="V20" sqref="V20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5" spans="1:49" ht="24" x14ac:dyDescent="0.2">
      <c r="A5" s="22" t="s">
        <v>55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2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3" t="s">
        <v>56</v>
      </c>
      <c r="B8" s="23"/>
      <c r="C8" s="23"/>
      <c r="D8" s="23"/>
      <c r="E8" s="23"/>
      <c r="F8" s="23"/>
      <c r="G8" s="23"/>
      <c r="I8" s="23" t="s">
        <v>57</v>
      </c>
      <c r="J8" s="23"/>
      <c r="K8" s="23"/>
      <c r="M8" s="23" t="s">
        <v>58</v>
      </c>
      <c r="N8" s="23"/>
      <c r="O8" s="23"/>
      <c r="Q8" s="23" t="s">
        <v>59</v>
      </c>
      <c r="R8" s="23"/>
      <c r="S8" s="23"/>
      <c r="T8" s="23"/>
      <c r="U8" s="23"/>
      <c r="W8" s="23" t="s">
        <v>60</v>
      </c>
      <c r="X8" s="23"/>
      <c r="Y8" s="23"/>
      <c r="Z8" s="23"/>
      <c r="AA8" s="23"/>
      <c r="AC8" s="23" t="s">
        <v>57</v>
      </c>
      <c r="AD8" s="23"/>
      <c r="AE8" s="23"/>
      <c r="AF8" s="23"/>
      <c r="AG8" s="23"/>
      <c r="AI8" s="23" t="s">
        <v>58</v>
      </c>
      <c r="AJ8" s="23"/>
      <c r="AK8" s="23"/>
      <c r="AM8" s="23" t="s">
        <v>59</v>
      </c>
      <c r="AN8" s="23"/>
      <c r="AO8" s="23"/>
      <c r="AQ8" s="23" t="s">
        <v>60</v>
      </c>
      <c r="AR8" s="23"/>
      <c r="AS8" s="23"/>
    </row>
    <row r="9" spans="1:49" ht="18.75" x14ac:dyDescent="0.2">
      <c r="A9" s="25" t="s">
        <v>61</v>
      </c>
      <c r="B9" s="25"/>
      <c r="C9" s="25"/>
      <c r="D9" s="25"/>
      <c r="E9" s="25"/>
      <c r="F9" s="25"/>
      <c r="G9" s="25"/>
      <c r="I9" s="26">
        <v>6000000</v>
      </c>
      <c r="J9" s="26"/>
      <c r="K9" s="26"/>
      <c r="M9" s="26">
        <v>27554</v>
      </c>
      <c r="N9" s="26"/>
      <c r="O9" s="26"/>
      <c r="Q9" s="25" t="s">
        <v>62</v>
      </c>
      <c r="R9" s="25"/>
      <c r="S9" s="25"/>
      <c r="T9" s="25"/>
      <c r="U9" s="25"/>
      <c r="W9" s="32">
        <v>0.378147424074392</v>
      </c>
      <c r="X9" s="32"/>
      <c r="Y9" s="32"/>
      <c r="Z9" s="32"/>
      <c r="AA9" s="32"/>
      <c r="AC9" s="26">
        <v>5986871</v>
      </c>
      <c r="AD9" s="26"/>
      <c r="AE9" s="26"/>
      <c r="AF9" s="26"/>
      <c r="AG9" s="26"/>
      <c r="AI9" s="26">
        <v>27554</v>
      </c>
      <c r="AJ9" s="26"/>
      <c r="AK9" s="26"/>
      <c r="AM9" s="25" t="s">
        <v>62</v>
      </c>
      <c r="AN9" s="25"/>
      <c r="AO9" s="25"/>
      <c r="AQ9" s="32">
        <v>0.378147424074392</v>
      </c>
      <c r="AR9" s="32"/>
      <c r="AS9" s="32"/>
    </row>
    <row r="10" spans="1:49" ht="24" x14ac:dyDescent="0.2">
      <c r="A10" s="22" t="s">
        <v>63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21" x14ac:dyDescent="0.2">
      <c r="C11" s="23" t="s">
        <v>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Y11" s="23" t="s">
        <v>9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</row>
    <row r="12" spans="1:49" ht="21" x14ac:dyDescent="0.2">
      <c r="A12" s="2" t="s">
        <v>56</v>
      </c>
      <c r="C12" s="4" t="s">
        <v>64</v>
      </c>
      <c r="D12" s="3"/>
      <c r="E12" s="4" t="s">
        <v>65</v>
      </c>
      <c r="F12" s="3"/>
      <c r="G12" s="24" t="s">
        <v>66</v>
      </c>
      <c r="H12" s="24"/>
      <c r="I12" s="24"/>
      <c r="J12" s="3"/>
      <c r="K12" s="24" t="s">
        <v>67</v>
      </c>
      <c r="L12" s="24"/>
      <c r="M12" s="24"/>
      <c r="N12" s="3"/>
      <c r="O12" s="24" t="s">
        <v>58</v>
      </c>
      <c r="P12" s="24"/>
      <c r="Q12" s="24"/>
      <c r="R12" s="3"/>
      <c r="S12" s="24" t="s">
        <v>59</v>
      </c>
      <c r="T12" s="24"/>
      <c r="U12" s="24"/>
      <c r="V12" s="24"/>
      <c r="W12" s="24"/>
      <c r="Y12" s="24" t="s">
        <v>64</v>
      </c>
      <c r="Z12" s="24"/>
      <c r="AA12" s="24"/>
      <c r="AB12" s="24"/>
      <c r="AC12" s="24"/>
      <c r="AD12" s="3"/>
      <c r="AE12" s="24" t="s">
        <v>65</v>
      </c>
      <c r="AF12" s="24"/>
      <c r="AG12" s="24"/>
      <c r="AH12" s="24"/>
      <c r="AI12" s="24"/>
      <c r="AJ12" s="3"/>
      <c r="AK12" s="24" t="s">
        <v>66</v>
      </c>
      <c r="AL12" s="24"/>
      <c r="AM12" s="24"/>
      <c r="AN12" s="3"/>
      <c r="AO12" s="24" t="s">
        <v>67</v>
      </c>
      <c r="AP12" s="24"/>
      <c r="AQ12" s="24"/>
      <c r="AR12" s="3"/>
      <c r="AS12" s="24" t="s">
        <v>58</v>
      </c>
      <c r="AT12" s="24"/>
      <c r="AU12" s="3"/>
      <c r="AV12" s="4" t="s">
        <v>59</v>
      </c>
    </row>
    <row r="13" spans="1:49" ht="24" x14ac:dyDescent="0.2">
      <c r="A13" s="22" t="s">
        <v>68</v>
      </c>
      <c r="B13" s="22"/>
      <c r="C13" s="33"/>
      <c r="D13" s="22"/>
      <c r="E13" s="33"/>
      <c r="F13" s="22"/>
      <c r="G13" s="33"/>
      <c r="H13" s="33"/>
      <c r="I13" s="33"/>
      <c r="J13" s="22"/>
      <c r="K13" s="33"/>
      <c r="L13" s="33"/>
      <c r="M13" s="33"/>
      <c r="N13" s="22"/>
      <c r="O13" s="33"/>
      <c r="P13" s="33"/>
      <c r="Q13" s="33"/>
      <c r="R13" s="22"/>
      <c r="S13" s="33"/>
      <c r="T13" s="33"/>
      <c r="U13" s="33"/>
      <c r="V13" s="33"/>
      <c r="W13" s="33"/>
      <c r="X13" s="22"/>
      <c r="Y13" s="33"/>
      <c r="Z13" s="33"/>
      <c r="AA13" s="33"/>
      <c r="AB13" s="33"/>
      <c r="AC13" s="33"/>
      <c r="AD13" s="22"/>
      <c r="AE13" s="33"/>
      <c r="AF13" s="33"/>
      <c r="AG13" s="33"/>
      <c r="AH13" s="33"/>
      <c r="AI13" s="33"/>
      <c r="AJ13" s="22"/>
      <c r="AK13" s="33"/>
      <c r="AL13" s="33"/>
      <c r="AM13" s="33"/>
      <c r="AN13" s="22"/>
      <c r="AO13" s="33"/>
      <c r="AP13" s="33"/>
      <c r="AQ13" s="33"/>
      <c r="AR13" s="22"/>
      <c r="AS13" s="33"/>
      <c r="AT13" s="33"/>
      <c r="AU13" s="22"/>
      <c r="AV13" s="33"/>
      <c r="AW13" s="22"/>
    </row>
    <row r="14" spans="1:49" ht="21" x14ac:dyDescent="0.2">
      <c r="C14" s="23" t="s">
        <v>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 t="s">
        <v>9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49" ht="21" x14ac:dyDescent="0.2">
      <c r="A15" s="2" t="s">
        <v>56</v>
      </c>
      <c r="C15" s="4" t="s">
        <v>65</v>
      </c>
      <c r="D15" s="3"/>
      <c r="E15" s="4" t="s">
        <v>67</v>
      </c>
      <c r="F15" s="3"/>
      <c r="G15" s="24" t="s">
        <v>58</v>
      </c>
      <c r="H15" s="24"/>
      <c r="I15" s="24"/>
      <c r="J15" s="3"/>
      <c r="K15" s="24" t="s">
        <v>59</v>
      </c>
      <c r="L15" s="24"/>
      <c r="M15" s="24"/>
      <c r="O15" s="24" t="s">
        <v>65</v>
      </c>
      <c r="P15" s="24"/>
      <c r="Q15" s="24"/>
      <c r="R15" s="24"/>
      <c r="S15" s="24"/>
      <c r="T15" s="3"/>
      <c r="U15" s="24" t="s">
        <v>67</v>
      </c>
      <c r="V15" s="24"/>
      <c r="W15" s="24"/>
      <c r="X15" s="24"/>
      <c r="Y15" s="24"/>
      <c r="Z15" s="3"/>
      <c r="AA15" s="24" t="s">
        <v>58</v>
      </c>
      <c r="AB15" s="24"/>
      <c r="AC15" s="24"/>
      <c r="AD15" s="24"/>
      <c r="AE15" s="24"/>
      <c r="AF15" s="3"/>
      <c r="AG15" s="24" t="s">
        <v>59</v>
      </c>
      <c r="AH15" s="24"/>
      <c r="AI15" s="24"/>
    </row>
    <row r="16" spans="1:49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view="pageBreakPreview" zoomScale="115" zoomScaleNormal="100" zoomScaleSheetLayoutView="115" workbookViewId="0">
      <selection activeCell="B29" sqref="B2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69</v>
      </c>
      <c r="B5" s="22" t="s">
        <v>70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21" x14ac:dyDescent="0.2">
      <c r="A7" s="23" t="s">
        <v>71</v>
      </c>
      <c r="B7" s="23"/>
      <c r="D7" s="2" t="s">
        <v>72</v>
      </c>
      <c r="F7" s="2" t="s">
        <v>73</v>
      </c>
      <c r="H7" s="2" t="s">
        <v>74</v>
      </c>
      <c r="J7" s="2" t="s">
        <v>72</v>
      </c>
      <c r="L7" s="2" t="s">
        <v>18</v>
      </c>
    </row>
    <row r="8" spans="1:12" ht="18.75" x14ac:dyDescent="0.2">
      <c r="A8" s="25" t="s">
        <v>128</v>
      </c>
      <c r="B8" s="25"/>
      <c r="D8" s="6">
        <v>142953738</v>
      </c>
      <c r="F8" s="6">
        <v>10108395336</v>
      </c>
      <c r="H8" s="6">
        <v>10072898720</v>
      </c>
      <c r="J8" s="6">
        <v>178450354</v>
      </c>
      <c r="L8" s="7" t="s">
        <v>76</v>
      </c>
    </row>
    <row r="9" spans="1:12" ht="18.75" x14ac:dyDescent="0.2">
      <c r="A9" s="27" t="s">
        <v>129</v>
      </c>
      <c r="B9" s="27"/>
      <c r="D9" s="9">
        <v>2611838243</v>
      </c>
      <c r="F9" s="9">
        <v>224527715384</v>
      </c>
      <c r="H9" s="9">
        <v>225045813855</v>
      </c>
      <c r="J9" s="9">
        <v>2093739772</v>
      </c>
      <c r="L9" s="10" t="s">
        <v>78</v>
      </c>
    </row>
    <row r="10" spans="1:12" ht="21" x14ac:dyDescent="0.2">
      <c r="A10" s="29" t="s">
        <v>54</v>
      </c>
      <c r="B10" s="29"/>
      <c r="D10" s="16">
        <f>SUM(D8:D9)</f>
        <v>2754791981</v>
      </c>
      <c r="F10" s="16">
        <f>SUM(F8:F9)</f>
        <v>234636110720</v>
      </c>
      <c r="H10" s="16">
        <f>SUM(H8:H9)</f>
        <v>235118712575</v>
      </c>
      <c r="J10" s="16">
        <f>SUM(J8:J9)</f>
        <v>2272190126</v>
      </c>
      <c r="L10" s="17">
        <v>0</v>
      </c>
    </row>
    <row r="11" spans="1:12" x14ac:dyDescent="0.2">
      <c r="D11" s="19"/>
      <c r="F11" s="19"/>
      <c r="H11" s="19"/>
      <c r="J11" s="19"/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view="pageBreakPreview" zoomScale="145" zoomScaleNormal="100" zoomScaleSheetLayoutView="145" workbookViewId="0">
      <selection activeCell="H9" sqref="H9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79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80</v>
      </c>
      <c r="B5" s="22" t="s">
        <v>81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82</v>
      </c>
      <c r="B7" s="23"/>
      <c r="D7" s="2" t="s">
        <v>83</v>
      </c>
      <c r="F7" s="2" t="s">
        <v>72</v>
      </c>
      <c r="H7" s="2" t="s">
        <v>84</v>
      </c>
      <c r="J7" s="2" t="s">
        <v>85</v>
      </c>
    </row>
    <row r="8" spans="1:10" ht="18.75" x14ac:dyDescent="0.2">
      <c r="A8" s="25" t="s">
        <v>86</v>
      </c>
      <c r="B8" s="25"/>
      <c r="D8" s="5" t="s">
        <v>87</v>
      </c>
      <c r="F8" s="6">
        <v>-619816432090</v>
      </c>
      <c r="H8" s="7">
        <f>F8/F11</f>
        <v>1.0063085433800245</v>
      </c>
      <c r="J8" s="7">
        <v>-14.3</v>
      </c>
    </row>
    <row r="9" spans="1:10" ht="18.75" x14ac:dyDescent="0.2">
      <c r="A9" s="27" t="s">
        <v>90</v>
      </c>
      <c r="B9" s="27"/>
      <c r="D9" s="8" t="s">
        <v>88</v>
      </c>
      <c r="F9" s="9">
        <v>634921</v>
      </c>
      <c r="H9" s="10">
        <v>0</v>
      </c>
      <c r="J9" s="10">
        <v>0</v>
      </c>
    </row>
    <row r="10" spans="1:10" ht="18.75" x14ac:dyDescent="0.2">
      <c r="A10" s="30" t="s">
        <v>91</v>
      </c>
      <c r="B10" s="30"/>
      <c r="D10" s="8" t="s">
        <v>89</v>
      </c>
      <c r="F10" s="13">
        <f>'سایر درآمدها'!D9</f>
        <v>327312173</v>
      </c>
      <c r="H10" s="14">
        <v>-0.61</v>
      </c>
      <c r="J10" s="14">
        <v>0.09</v>
      </c>
    </row>
    <row r="11" spans="1:10" ht="21" x14ac:dyDescent="0.2">
      <c r="A11" s="29" t="s">
        <v>54</v>
      </c>
      <c r="B11" s="29"/>
      <c r="D11" s="16"/>
      <c r="F11" s="16">
        <v>-615930805882</v>
      </c>
      <c r="H11" s="17">
        <v>96.62</v>
      </c>
      <c r="J11" s="17">
        <v>-14.21</v>
      </c>
    </row>
    <row r="13" spans="1:10" x14ac:dyDescent="0.2">
      <c r="F13" s="19"/>
    </row>
    <row r="14" spans="1:10" x14ac:dyDescent="0.2">
      <c r="F14" s="1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8"/>
  <sheetViews>
    <sheetView rightToLeft="1" view="pageBreakPreview" topLeftCell="A13" zoomScale="60" zoomScaleNormal="100" workbookViewId="0">
      <selection activeCell="H48" sqref="D48:H4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8.42578125" bestFit="1" customWidth="1"/>
    <col min="7" max="7" width="1.28515625" customWidth="1"/>
    <col min="8" max="8" width="16.28515625" bestFit="1" customWidth="1"/>
    <col min="9" max="9" width="1.28515625" customWidth="1"/>
    <col min="10" max="10" width="18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6" width="1.28515625" customWidth="1"/>
    <col min="17" max="17" width="17.7109375" bestFit="1" customWidth="1"/>
    <col min="18" max="18" width="1.28515625" customWidth="1"/>
    <col min="19" max="19" width="16.1406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92</v>
      </c>
      <c r="B5" s="22" t="s">
        <v>93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94</v>
      </c>
      <c r="E6" s="23"/>
      <c r="F6" s="23"/>
      <c r="G6" s="23"/>
      <c r="H6" s="23"/>
      <c r="I6" s="23"/>
      <c r="J6" s="23"/>
      <c r="K6" s="23"/>
      <c r="L6" s="23"/>
      <c r="N6" s="23" t="s">
        <v>95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54</v>
      </c>
      <c r="K7" s="24"/>
      <c r="L7" s="24"/>
      <c r="N7" s="3"/>
      <c r="O7" s="3"/>
      <c r="P7" s="3"/>
      <c r="Q7" s="3"/>
      <c r="R7" s="3"/>
      <c r="S7" s="3"/>
      <c r="T7" s="3"/>
      <c r="U7" s="24" t="s">
        <v>54</v>
      </c>
      <c r="V7" s="24"/>
      <c r="W7" s="24"/>
    </row>
    <row r="8" spans="1:23" ht="21" x14ac:dyDescent="0.2">
      <c r="A8" s="23" t="s">
        <v>96</v>
      </c>
      <c r="B8" s="23"/>
      <c r="D8" s="2" t="s">
        <v>97</v>
      </c>
      <c r="F8" s="2" t="s">
        <v>98</v>
      </c>
      <c r="H8" s="2" t="s">
        <v>99</v>
      </c>
      <c r="J8" s="4" t="s">
        <v>72</v>
      </c>
      <c r="K8" s="3"/>
      <c r="L8" s="4" t="s">
        <v>84</v>
      </c>
      <c r="N8" s="2" t="s">
        <v>97</v>
      </c>
      <c r="P8" s="23" t="s">
        <v>98</v>
      </c>
      <c r="Q8" s="23"/>
      <c r="S8" s="2" t="s">
        <v>99</v>
      </c>
      <c r="U8" s="4" t="s">
        <v>72</v>
      </c>
      <c r="V8" s="3"/>
      <c r="W8" s="4" t="s">
        <v>84</v>
      </c>
    </row>
    <row r="9" spans="1:23" ht="18.75" x14ac:dyDescent="0.2">
      <c r="A9" s="25" t="s">
        <v>28</v>
      </c>
      <c r="B9" s="25"/>
      <c r="D9" s="6">
        <v>0</v>
      </c>
      <c r="F9" s="6">
        <v>0</v>
      </c>
      <c r="H9" s="6">
        <v>6652167096</v>
      </c>
      <c r="J9" s="6">
        <v>6652167096</v>
      </c>
      <c r="L9" s="7">
        <v>-1.04</v>
      </c>
      <c r="N9" s="6">
        <v>0</v>
      </c>
      <c r="P9" s="26">
        <v>0</v>
      </c>
      <c r="Q9" s="26"/>
      <c r="S9" s="6">
        <v>6652167096</v>
      </c>
      <c r="U9" s="6">
        <v>6652167096</v>
      </c>
      <c r="W9" s="7">
        <v>0.8</v>
      </c>
    </row>
    <row r="10" spans="1:23" ht="18.75" x14ac:dyDescent="0.2">
      <c r="A10" s="27" t="s">
        <v>40</v>
      </c>
      <c r="B10" s="27"/>
      <c r="D10" s="9">
        <v>0</v>
      </c>
      <c r="F10" s="9">
        <v>3306536088</v>
      </c>
      <c r="H10" s="9">
        <v>-27985754</v>
      </c>
      <c r="J10" s="9">
        <v>3278550334</v>
      </c>
      <c r="L10" s="10">
        <v>-0.51</v>
      </c>
      <c r="N10" s="9">
        <v>0</v>
      </c>
      <c r="P10" s="28">
        <v>12536045388</v>
      </c>
      <c r="Q10" s="28"/>
      <c r="S10" s="9">
        <v>-27985754</v>
      </c>
      <c r="U10" s="9">
        <v>12508059634</v>
      </c>
      <c r="W10" s="10">
        <v>1.51</v>
      </c>
    </row>
    <row r="11" spans="1:23" ht="18.75" x14ac:dyDescent="0.2">
      <c r="A11" s="27" t="s">
        <v>42</v>
      </c>
      <c r="B11" s="27"/>
      <c r="D11" s="9">
        <v>0</v>
      </c>
      <c r="F11" s="9">
        <v>-14114784047</v>
      </c>
      <c r="H11" s="9">
        <v>7636071646</v>
      </c>
      <c r="J11" s="9">
        <v>-6478712401</v>
      </c>
      <c r="L11" s="10">
        <v>1.02</v>
      </c>
      <c r="N11" s="9">
        <v>0</v>
      </c>
      <c r="P11" s="28">
        <v>6595135415</v>
      </c>
      <c r="Q11" s="28"/>
      <c r="S11" s="9">
        <v>8882819885</v>
      </c>
      <c r="U11" s="9">
        <v>15477955300</v>
      </c>
      <c r="W11" s="10">
        <v>1.87</v>
      </c>
    </row>
    <row r="12" spans="1:23" ht="18.75" x14ac:dyDescent="0.2">
      <c r="A12" s="27" t="s">
        <v>34</v>
      </c>
      <c r="B12" s="27"/>
      <c r="D12" s="9">
        <v>0</v>
      </c>
      <c r="F12" s="9">
        <v>1269987480</v>
      </c>
      <c r="H12" s="9">
        <v>-8733092679</v>
      </c>
      <c r="J12" s="9">
        <v>-7463105199</v>
      </c>
      <c r="L12" s="10">
        <v>1.17</v>
      </c>
      <c r="N12" s="9">
        <v>0</v>
      </c>
      <c r="P12" s="28">
        <v>-14751470083</v>
      </c>
      <c r="Q12" s="28"/>
      <c r="S12" s="9">
        <v>-8733092679</v>
      </c>
      <c r="U12" s="9">
        <v>-23484562762</v>
      </c>
      <c r="W12" s="10">
        <v>-2.84</v>
      </c>
    </row>
    <row r="13" spans="1:23" ht="18.75" x14ac:dyDescent="0.2">
      <c r="A13" s="27" t="s">
        <v>24</v>
      </c>
      <c r="B13" s="27"/>
      <c r="D13" s="9">
        <v>0</v>
      </c>
      <c r="F13" s="9">
        <v>-43229986872</v>
      </c>
      <c r="H13" s="9">
        <v>25571360524</v>
      </c>
      <c r="J13" s="9">
        <v>-17658626348</v>
      </c>
      <c r="L13" s="10">
        <v>2.77</v>
      </c>
      <c r="N13" s="9">
        <v>0</v>
      </c>
      <c r="P13" s="28">
        <v>12864499520</v>
      </c>
      <c r="Q13" s="28"/>
      <c r="S13" s="9">
        <v>25571360524</v>
      </c>
      <c r="U13" s="9">
        <v>38435860044</v>
      </c>
      <c r="W13" s="10">
        <v>4.6399999999999997</v>
      </c>
    </row>
    <row r="14" spans="1:23" ht="18.75" x14ac:dyDescent="0.2">
      <c r="A14" s="27" t="s">
        <v>48</v>
      </c>
      <c r="B14" s="27"/>
      <c r="D14" s="9">
        <v>0</v>
      </c>
      <c r="F14" s="9">
        <v>0</v>
      </c>
      <c r="H14" s="9">
        <v>-3311760770</v>
      </c>
      <c r="J14" s="9">
        <v>-3311760770</v>
      </c>
      <c r="L14" s="10">
        <v>0.52</v>
      </c>
      <c r="N14" s="9">
        <v>0</v>
      </c>
      <c r="P14" s="28">
        <v>0</v>
      </c>
      <c r="Q14" s="28"/>
      <c r="S14" s="9">
        <v>-3550922428</v>
      </c>
      <c r="U14" s="9">
        <v>-3550922428</v>
      </c>
      <c r="W14" s="10">
        <v>-0.43</v>
      </c>
    </row>
    <row r="15" spans="1:23" ht="18.75" x14ac:dyDescent="0.2">
      <c r="A15" s="27" t="s">
        <v>41</v>
      </c>
      <c r="B15" s="27"/>
      <c r="D15" s="9">
        <v>0</v>
      </c>
      <c r="F15" s="9">
        <v>-2212229394</v>
      </c>
      <c r="H15" s="9">
        <v>1788323226</v>
      </c>
      <c r="J15" s="9">
        <v>-423906168</v>
      </c>
      <c r="L15" s="10">
        <v>7.0000000000000007E-2</v>
      </c>
      <c r="N15" s="9">
        <v>0</v>
      </c>
      <c r="P15" s="28">
        <v>267240856</v>
      </c>
      <c r="Q15" s="28"/>
      <c r="S15" s="9">
        <v>1788323226</v>
      </c>
      <c r="U15" s="9">
        <v>2055564082</v>
      </c>
      <c r="W15" s="10">
        <v>0.25</v>
      </c>
    </row>
    <row r="16" spans="1:23" ht="18.75" x14ac:dyDescent="0.2">
      <c r="A16" s="27" t="s">
        <v>50</v>
      </c>
      <c r="B16" s="27"/>
      <c r="D16" s="9">
        <v>0</v>
      </c>
      <c r="F16" s="9">
        <v>-457238016</v>
      </c>
      <c r="H16" s="9">
        <v>0</v>
      </c>
      <c r="J16" s="9">
        <v>-457238016</v>
      </c>
      <c r="L16" s="10">
        <v>7.0000000000000007E-2</v>
      </c>
      <c r="N16" s="9">
        <v>0</v>
      </c>
      <c r="P16" s="28">
        <v>637365815</v>
      </c>
      <c r="Q16" s="28"/>
      <c r="S16" s="9">
        <v>1104757506</v>
      </c>
      <c r="U16" s="9">
        <v>1742123321</v>
      </c>
      <c r="W16" s="10">
        <v>0.21</v>
      </c>
    </row>
    <row r="17" spans="1:23" ht="18.75" x14ac:dyDescent="0.2">
      <c r="A17" s="27" t="s">
        <v>100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197438481</v>
      </c>
      <c r="U17" s="9">
        <v>197438481</v>
      </c>
      <c r="W17" s="10">
        <v>0.02</v>
      </c>
    </row>
    <row r="18" spans="1:23" ht="18.75" x14ac:dyDescent="0.2">
      <c r="A18" s="27" t="s">
        <v>101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657806623</v>
      </c>
      <c r="U18" s="9">
        <v>657806623</v>
      </c>
      <c r="W18" s="10">
        <v>0.08</v>
      </c>
    </row>
    <row r="19" spans="1:23" ht="18.75" x14ac:dyDescent="0.2">
      <c r="A19" s="27" t="s">
        <v>102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7318465504</v>
      </c>
      <c r="U19" s="9">
        <v>7318465504</v>
      </c>
      <c r="W19" s="10">
        <v>0.88</v>
      </c>
    </row>
    <row r="20" spans="1:23" ht="18.75" x14ac:dyDescent="0.2">
      <c r="A20" s="27" t="s">
        <v>51</v>
      </c>
      <c r="B20" s="27"/>
      <c r="D20" s="9">
        <v>0</v>
      </c>
      <c r="F20" s="9">
        <v>-424691559</v>
      </c>
      <c r="H20" s="9">
        <v>0</v>
      </c>
      <c r="J20" s="9">
        <v>-424691559</v>
      </c>
      <c r="L20" s="10">
        <v>7.0000000000000007E-2</v>
      </c>
      <c r="N20" s="9">
        <v>0</v>
      </c>
      <c r="P20" s="28">
        <v>1300888344</v>
      </c>
      <c r="Q20" s="28"/>
      <c r="S20" s="9">
        <v>856289437</v>
      </c>
      <c r="U20" s="9">
        <v>2157177781</v>
      </c>
      <c r="W20" s="10">
        <v>0.26</v>
      </c>
    </row>
    <row r="21" spans="1:23" ht="18.75" x14ac:dyDescent="0.2">
      <c r="A21" s="27" t="s">
        <v>45</v>
      </c>
      <c r="B21" s="27"/>
      <c r="D21" s="9">
        <v>0</v>
      </c>
      <c r="F21" s="9">
        <v>-608112669</v>
      </c>
      <c r="H21" s="9">
        <v>0</v>
      </c>
      <c r="J21" s="9">
        <v>-608112669</v>
      </c>
      <c r="L21" s="10">
        <v>0.1</v>
      </c>
      <c r="N21" s="9">
        <v>0</v>
      </c>
      <c r="P21" s="28">
        <v>-10326038</v>
      </c>
      <c r="Q21" s="28"/>
      <c r="S21" s="9">
        <v>1347616647</v>
      </c>
      <c r="U21" s="9">
        <v>1337290609</v>
      </c>
      <c r="W21" s="10">
        <v>0.16</v>
      </c>
    </row>
    <row r="22" spans="1:23" ht="18.75" x14ac:dyDescent="0.2">
      <c r="A22" s="27" t="s">
        <v>103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10878615726</v>
      </c>
      <c r="U22" s="9">
        <v>10878615726</v>
      </c>
      <c r="W22" s="10">
        <v>1.31</v>
      </c>
    </row>
    <row r="23" spans="1:23" ht="18.75" x14ac:dyDescent="0.2">
      <c r="A23" s="27" t="s">
        <v>20</v>
      </c>
      <c r="B23" s="27"/>
      <c r="D23" s="9">
        <v>0</v>
      </c>
      <c r="F23" s="9">
        <v>-43363301847</v>
      </c>
      <c r="H23" s="9">
        <v>0</v>
      </c>
      <c r="J23" s="9">
        <v>-43363301847</v>
      </c>
      <c r="L23" s="10">
        <v>6.8</v>
      </c>
      <c r="N23" s="9">
        <v>0</v>
      </c>
      <c r="P23" s="28">
        <v>100748368100</v>
      </c>
      <c r="Q23" s="28"/>
      <c r="S23" s="9">
        <v>-4118</v>
      </c>
      <c r="U23" s="9">
        <v>100748363982</v>
      </c>
      <c r="W23" s="10">
        <v>12.17</v>
      </c>
    </row>
    <row r="24" spans="1:23" ht="18.75" x14ac:dyDescent="0.2">
      <c r="A24" s="27" t="s">
        <v>46</v>
      </c>
      <c r="B24" s="27"/>
      <c r="D24" s="9">
        <v>9438035452</v>
      </c>
      <c r="F24" s="9">
        <v>-26448486552</v>
      </c>
      <c r="H24" s="9">
        <v>0</v>
      </c>
      <c r="J24" s="9">
        <v>-17010451100</v>
      </c>
      <c r="L24" s="10">
        <v>2.67</v>
      </c>
      <c r="N24" s="9">
        <v>9438035452</v>
      </c>
      <c r="P24" s="28">
        <v>6280920177</v>
      </c>
      <c r="Q24" s="28"/>
      <c r="S24" s="9">
        <v>0</v>
      </c>
      <c r="U24" s="9">
        <v>15718955629</v>
      </c>
      <c r="W24" s="10">
        <v>1.9</v>
      </c>
    </row>
    <row r="25" spans="1:23" ht="18.75" x14ac:dyDescent="0.2">
      <c r="A25" s="27" t="s">
        <v>38</v>
      </c>
      <c r="B25" s="27"/>
      <c r="D25" s="9">
        <v>0</v>
      </c>
      <c r="F25" s="9">
        <v>7147975709</v>
      </c>
      <c r="H25" s="9">
        <v>0</v>
      </c>
      <c r="J25" s="9">
        <v>7147975709</v>
      </c>
      <c r="L25" s="10">
        <v>-1.1200000000000001</v>
      </c>
      <c r="N25" s="9">
        <v>5715947609</v>
      </c>
      <c r="P25" s="28">
        <v>22041913891</v>
      </c>
      <c r="Q25" s="28"/>
      <c r="S25" s="9">
        <v>0</v>
      </c>
      <c r="U25" s="9">
        <v>27757861500</v>
      </c>
      <c r="W25" s="10">
        <v>3.35</v>
      </c>
    </row>
    <row r="26" spans="1:23" ht="18.75" x14ac:dyDescent="0.2">
      <c r="A26" s="27" t="s">
        <v>21</v>
      </c>
      <c r="B26" s="27"/>
      <c r="D26" s="9">
        <v>0</v>
      </c>
      <c r="F26" s="9">
        <v>-57722241283</v>
      </c>
      <c r="H26" s="9">
        <v>0</v>
      </c>
      <c r="J26" s="9">
        <v>-57722241283</v>
      </c>
      <c r="L26" s="10">
        <v>9.0500000000000007</v>
      </c>
      <c r="N26" s="9">
        <v>7667957000</v>
      </c>
      <c r="P26" s="28">
        <v>170388455941</v>
      </c>
      <c r="Q26" s="28"/>
      <c r="S26" s="9">
        <v>0</v>
      </c>
      <c r="U26" s="9">
        <v>178056412941</v>
      </c>
      <c r="W26" s="10">
        <v>21.51</v>
      </c>
    </row>
    <row r="27" spans="1:23" ht="18.75" x14ac:dyDescent="0.2">
      <c r="A27" s="27" t="s">
        <v>44</v>
      </c>
      <c r="B27" s="27"/>
      <c r="D27" s="9">
        <v>0</v>
      </c>
      <c r="F27" s="9">
        <v>-5742197724</v>
      </c>
      <c r="H27" s="9">
        <v>0</v>
      </c>
      <c r="J27" s="9">
        <v>-5742197724</v>
      </c>
      <c r="L27" s="10">
        <v>0.9</v>
      </c>
      <c r="N27" s="9">
        <v>0</v>
      </c>
      <c r="P27" s="28">
        <v>26617530651</v>
      </c>
      <c r="Q27" s="28"/>
      <c r="S27" s="9">
        <v>0</v>
      </c>
      <c r="U27" s="9">
        <v>26617530651</v>
      </c>
      <c r="W27" s="10">
        <v>3.21</v>
      </c>
    </row>
    <row r="28" spans="1:23" ht="18.75" x14ac:dyDescent="0.2">
      <c r="A28" s="27" t="s">
        <v>39</v>
      </c>
      <c r="B28" s="27"/>
      <c r="D28" s="9">
        <v>0</v>
      </c>
      <c r="F28" s="9">
        <v>-18657300751</v>
      </c>
      <c r="H28" s="9">
        <v>0</v>
      </c>
      <c r="J28" s="9">
        <v>-18657300751</v>
      </c>
      <c r="L28" s="10">
        <v>2.93</v>
      </c>
      <c r="N28" s="9">
        <v>0</v>
      </c>
      <c r="P28" s="28">
        <v>-7714741586</v>
      </c>
      <c r="Q28" s="28"/>
      <c r="S28" s="9">
        <v>0</v>
      </c>
      <c r="U28" s="9">
        <v>-7714741586</v>
      </c>
      <c r="W28" s="10">
        <v>-0.93</v>
      </c>
    </row>
    <row r="29" spans="1:23" ht="18.75" x14ac:dyDescent="0.2">
      <c r="A29" s="27" t="s">
        <v>49</v>
      </c>
      <c r="B29" s="27"/>
      <c r="D29" s="9">
        <v>0</v>
      </c>
      <c r="F29" s="9">
        <v>-3631269060</v>
      </c>
      <c r="H29" s="9">
        <v>0</v>
      </c>
      <c r="J29" s="9">
        <v>-3631269060</v>
      </c>
      <c r="L29" s="10">
        <v>0.56999999999999995</v>
      </c>
      <c r="N29" s="9">
        <v>0</v>
      </c>
      <c r="P29" s="28">
        <v>22033514408</v>
      </c>
      <c r="Q29" s="28"/>
      <c r="S29" s="9">
        <v>0</v>
      </c>
      <c r="U29" s="9">
        <v>22033514408</v>
      </c>
      <c r="W29" s="10">
        <v>2.66</v>
      </c>
    </row>
    <row r="30" spans="1:23" ht="18.75" x14ac:dyDescent="0.2">
      <c r="A30" s="27" t="s">
        <v>53</v>
      </c>
      <c r="B30" s="27"/>
      <c r="D30" s="9">
        <v>0</v>
      </c>
      <c r="F30" s="9">
        <v>-17437540847</v>
      </c>
      <c r="H30" s="9">
        <v>0</v>
      </c>
      <c r="J30" s="9">
        <v>-17437540847</v>
      </c>
      <c r="L30" s="10">
        <v>2.74</v>
      </c>
      <c r="N30" s="9">
        <v>0</v>
      </c>
      <c r="P30" s="28">
        <v>-17437540847</v>
      </c>
      <c r="Q30" s="28"/>
      <c r="S30" s="9">
        <v>0</v>
      </c>
      <c r="U30" s="9">
        <v>-17437540847</v>
      </c>
      <c r="W30" s="10">
        <v>-2.11</v>
      </c>
    </row>
    <row r="31" spans="1:23" ht="18.75" x14ac:dyDescent="0.2">
      <c r="A31" s="27" t="s">
        <v>47</v>
      </c>
      <c r="B31" s="27"/>
      <c r="D31" s="9">
        <v>0</v>
      </c>
      <c r="F31" s="9">
        <v>-3765564212</v>
      </c>
      <c r="H31" s="9">
        <v>0</v>
      </c>
      <c r="J31" s="9">
        <v>-3765564212</v>
      </c>
      <c r="L31" s="10">
        <v>0.59</v>
      </c>
      <c r="N31" s="9">
        <v>0</v>
      </c>
      <c r="P31" s="28">
        <v>-2050235166</v>
      </c>
      <c r="Q31" s="28"/>
      <c r="S31" s="9">
        <v>0</v>
      </c>
      <c r="U31" s="9">
        <v>-2050235166</v>
      </c>
      <c r="W31" s="10">
        <v>-0.25</v>
      </c>
    </row>
    <row r="32" spans="1:23" ht="18.75" x14ac:dyDescent="0.2">
      <c r="A32" s="27" t="s">
        <v>22</v>
      </c>
      <c r="B32" s="27"/>
      <c r="D32" s="9">
        <v>0</v>
      </c>
      <c r="F32" s="9">
        <v>-46459999705</v>
      </c>
      <c r="H32" s="9">
        <v>0</v>
      </c>
      <c r="J32" s="9">
        <v>-46459999705</v>
      </c>
      <c r="L32" s="10">
        <v>7.29</v>
      </c>
      <c r="N32" s="9">
        <v>0</v>
      </c>
      <c r="P32" s="28">
        <v>7716139657</v>
      </c>
      <c r="Q32" s="28"/>
      <c r="S32" s="9">
        <v>0</v>
      </c>
      <c r="U32" s="9">
        <v>7716139657</v>
      </c>
      <c r="W32" s="10">
        <v>0.93</v>
      </c>
    </row>
    <row r="33" spans="1:23" ht="18.75" x14ac:dyDescent="0.2">
      <c r="A33" s="27" t="s">
        <v>23</v>
      </c>
      <c r="B33" s="27"/>
      <c r="D33" s="9">
        <v>0</v>
      </c>
      <c r="F33" s="9">
        <v>-15324453112</v>
      </c>
      <c r="H33" s="9">
        <v>0</v>
      </c>
      <c r="J33" s="9">
        <v>-15324453112</v>
      </c>
      <c r="L33" s="10">
        <v>2.4</v>
      </c>
      <c r="N33" s="9">
        <v>0</v>
      </c>
      <c r="P33" s="28">
        <v>-11004016541</v>
      </c>
      <c r="Q33" s="28"/>
      <c r="S33" s="9">
        <v>0</v>
      </c>
      <c r="U33" s="9">
        <v>-11004016541</v>
      </c>
      <c r="W33" s="10">
        <v>-1.33</v>
      </c>
    </row>
    <row r="34" spans="1:23" ht="18.75" x14ac:dyDescent="0.2">
      <c r="A34" s="27" t="s">
        <v>31</v>
      </c>
      <c r="B34" s="27"/>
      <c r="D34" s="9">
        <v>0</v>
      </c>
      <c r="F34" s="9">
        <v>-17346135595</v>
      </c>
      <c r="H34" s="9">
        <v>0</v>
      </c>
      <c r="J34" s="9">
        <v>-17346135595</v>
      </c>
      <c r="L34" s="10">
        <v>2.72</v>
      </c>
      <c r="N34" s="9">
        <v>0</v>
      </c>
      <c r="P34" s="28">
        <v>29290626649</v>
      </c>
      <c r="Q34" s="28"/>
      <c r="S34" s="9">
        <v>0</v>
      </c>
      <c r="U34" s="9">
        <v>29290626649</v>
      </c>
      <c r="W34" s="10">
        <v>3.54</v>
      </c>
    </row>
    <row r="35" spans="1:23" ht="18.75" x14ac:dyDescent="0.2">
      <c r="A35" s="27" t="s">
        <v>33</v>
      </c>
      <c r="B35" s="27"/>
      <c r="D35" s="9">
        <v>0</v>
      </c>
      <c r="F35" s="9">
        <v>-14912329695</v>
      </c>
      <c r="H35" s="9">
        <v>0</v>
      </c>
      <c r="J35" s="9">
        <v>-14912329695</v>
      </c>
      <c r="L35" s="10">
        <v>2.34</v>
      </c>
      <c r="N35" s="9">
        <v>0</v>
      </c>
      <c r="P35" s="28">
        <v>-21627131994</v>
      </c>
      <c r="Q35" s="28"/>
      <c r="S35" s="9">
        <v>0</v>
      </c>
      <c r="U35" s="9">
        <v>-21627131994</v>
      </c>
      <c r="W35" s="10">
        <v>-2.61</v>
      </c>
    </row>
    <row r="36" spans="1:23" ht="18.75" x14ac:dyDescent="0.2">
      <c r="A36" s="27" t="s">
        <v>25</v>
      </c>
      <c r="B36" s="27"/>
      <c r="D36" s="9">
        <v>0</v>
      </c>
      <c r="F36" s="9">
        <v>-20822124115</v>
      </c>
      <c r="H36" s="9">
        <v>0</v>
      </c>
      <c r="J36" s="9">
        <v>-20822124115</v>
      </c>
      <c r="L36" s="10">
        <v>3.27</v>
      </c>
      <c r="N36" s="9">
        <v>0</v>
      </c>
      <c r="P36" s="28">
        <v>30327714728</v>
      </c>
      <c r="Q36" s="28"/>
      <c r="S36" s="9">
        <v>0</v>
      </c>
      <c r="U36" s="9">
        <v>30327714728</v>
      </c>
      <c r="W36" s="10">
        <v>3.66</v>
      </c>
    </row>
    <row r="37" spans="1:23" ht="18.75" x14ac:dyDescent="0.2">
      <c r="A37" s="27" t="s">
        <v>19</v>
      </c>
      <c r="B37" s="27"/>
      <c r="D37" s="9">
        <v>0</v>
      </c>
      <c r="F37" s="9">
        <v>-66783343172</v>
      </c>
      <c r="H37" s="9">
        <v>0</v>
      </c>
      <c r="J37" s="9">
        <v>-66783343172</v>
      </c>
      <c r="L37" s="10">
        <v>10.48</v>
      </c>
      <c r="N37" s="9">
        <v>0</v>
      </c>
      <c r="P37" s="28">
        <v>58873121717</v>
      </c>
      <c r="Q37" s="28"/>
      <c r="S37" s="9">
        <v>0</v>
      </c>
      <c r="U37" s="9">
        <v>58873121717</v>
      </c>
      <c r="W37" s="10">
        <v>7.11</v>
      </c>
    </row>
    <row r="38" spans="1:23" ht="18.75" x14ac:dyDescent="0.2">
      <c r="A38" s="27" t="s">
        <v>36</v>
      </c>
      <c r="B38" s="27"/>
      <c r="D38" s="9">
        <v>0</v>
      </c>
      <c r="F38" s="9">
        <v>-21980171661</v>
      </c>
      <c r="H38" s="9">
        <v>0</v>
      </c>
      <c r="J38" s="9">
        <v>-21980171661</v>
      </c>
      <c r="L38" s="10">
        <v>3.45</v>
      </c>
      <c r="N38" s="9">
        <v>0</v>
      </c>
      <c r="P38" s="28">
        <v>-12037938282</v>
      </c>
      <c r="Q38" s="28"/>
      <c r="S38" s="9">
        <v>0</v>
      </c>
      <c r="U38" s="9">
        <v>-12037938282</v>
      </c>
      <c r="W38" s="10">
        <v>-1.45</v>
      </c>
    </row>
    <row r="39" spans="1:23" ht="18.75" x14ac:dyDescent="0.2">
      <c r="A39" s="27" t="s">
        <v>30</v>
      </c>
      <c r="B39" s="27"/>
      <c r="D39" s="9">
        <v>0</v>
      </c>
      <c r="F39" s="9">
        <v>-61502105000</v>
      </c>
      <c r="H39" s="9">
        <v>0</v>
      </c>
      <c r="J39" s="9">
        <v>-61502105000</v>
      </c>
      <c r="L39" s="10">
        <v>9.65</v>
      </c>
      <c r="N39" s="9">
        <v>0</v>
      </c>
      <c r="P39" s="28">
        <v>23939527447</v>
      </c>
      <c r="Q39" s="28"/>
      <c r="S39" s="9">
        <v>0</v>
      </c>
      <c r="U39" s="9">
        <v>23939527447</v>
      </c>
      <c r="W39" s="10">
        <v>2.89</v>
      </c>
    </row>
    <row r="40" spans="1:23" ht="18.75" x14ac:dyDescent="0.2">
      <c r="A40" s="27" t="s">
        <v>37</v>
      </c>
      <c r="B40" s="27"/>
      <c r="D40" s="9">
        <v>0</v>
      </c>
      <c r="F40" s="9">
        <v>-51695090157</v>
      </c>
      <c r="H40" s="9">
        <v>0</v>
      </c>
      <c r="J40" s="9">
        <v>-51695090157</v>
      </c>
      <c r="L40" s="10">
        <v>8.11</v>
      </c>
      <c r="N40" s="9">
        <v>0</v>
      </c>
      <c r="P40" s="28">
        <v>39379246251</v>
      </c>
      <c r="Q40" s="28"/>
      <c r="S40" s="9">
        <v>0</v>
      </c>
      <c r="U40" s="9">
        <v>39379246251</v>
      </c>
      <c r="W40" s="10">
        <v>4.76</v>
      </c>
    </row>
    <row r="41" spans="1:23" ht="18.75" x14ac:dyDescent="0.2">
      <c r="A41" s="27" t="s">
        <v>35</v>
      </c>
      <c r="B41" s="27"/>
      <c r="D41" s="9">
        <v>0</v>
      </c>
      <c r="F41" s="9">
        <v>-10217559723</v>
      </c>
      <c r="H41" s="9">
        <v>0</v>
      </c>
      <c r="J41" s="9">
        <v>-10217559723</v>
      </c>
      <c r="L41" s="10">
        <v>1.6</v>
      </c>
      <c r="N41" s="9">
        <v>0</v>
      </c>
      <c r="P41" s="28">
        <v>22051411767</v>
      </c>
      <c r="Q41" s="28"/>
      <c r="S41" s="9">
        <v>0</v>
      </c>
      <c r="U41" s="9">
        <v>22051411767</v>
      </c>
      <c r="W41" s="10">
        <v>2.66</v>
      </c>
    </row>
    <row r="42" spans="1:23" ht="18.75" x14ac:dyDescent="0.2">
      <c r="A42" s="27" t="s">
        <v>27</v>
      </c>
      <c r="B42" s="27"/>
      <c r="D42" s="9">
        <v>0</v>
      </c>
      <c r="F42" s="9">
        <v>-16756197382</v>
      </c>
      <c r="H42" s="9">
        <v>0</v>
      </c>
      <c r="J42" s="9">
        <v>-16756197382</v>
      </c>
      <c r="L42" s="10">
        <v>2.63</v>
      </c>
      <c r="N42" s="9">
        <v>0</v>
      </c>
      <c r="P42" s="28">
        <v>19308273655</v>
      </c>
      <c r="Q42" s="28"/>
      <c r="S42" s="9">
        <v>0</v>
      </c>
      <c r="U42" s="9">
        <v>19308273655</v>
      </c>
      <c r="W42" s="10">
        <v>2.33</v>
      </c>
    </row>
    <row r="43" spans="1:23" ht="18.75" x14ac:dyDescent="0.2">
      <c r="A43" s="27" t="s">
        <v>32</v>
      </c>
      <c r="B43" s="27"/>
      <c r="D43" s="9">
        <v>0</v>
      </c>
      <c r="F43" s="9">
        <v>-18463754455</v>
      </c>
      <c r="H43" s="9">
        <v>0</v>
      </c>
      <c r="J43" s="9">
        <v>-18463754455</v>
      </c>
      <c r="L43" s="10">
        <v>2.9</v>
      </c>
      <c r="N43" s="9">
        <v>0</v>
      </c>
      <c r="P43" s="28">
        <v>-18498472529</v>
      </c>
      <c r="Q43" s="28"/>
      <c r="S43" s="9">
        <v>0</v>
      </c>
      <c r="U43" s="9">
        <v>-18498472529</v>
      </c>
      <c r="W43" s="10">
        <v>-2.23</v>
      </c>
    </row>
    <row r="44" spans="1:23" ht="18.75" x14ac:dyDescent="0.2">
      <c r="A44" s="27" t="s">
        <v>43</v>
      </c>
      <c r="B44" s="27"/>
      <c r="D44" s="9">
        <v>0</v>
      </c>
      <c r="F44" s="9">
        <v>-84342062542</v>
      </c>
      <c r="H44" s="9">
        <v>0</v>
      </c>
      <c r="J44" s="9">
        <v>-84342062542</v>
      </c>
      <c r="L44" s="10">
        <v>13.23</v>
      </c>
      <c r="N44" s="9">
        <v>0</v>
      </c>
      <c r="P44" s="28">
        <v>203652388819</v>
      </c>
      <c r="Q44" s="28"/>
      <c r="S44" s="9">
        <v>0</v>
      </c>
      <c r="U44" s="9">
        <v>203652388819</v>
      </c>
      <c r="W44" s="10">
        <v>24.6</v>
      </c>
    </row>
    <row r="45" spans="1:23" ht="18.75" x14ac:dyDescent="0.2">
      <c r="A45" s="27" t="s">
        <v>52</v>
      </c>
      <c r="B45" s="27"/>
      <c r="D45" s="9">
        <v>0</v>
      </c>
      <c r="F45" s="9">
        <v>1913070749</v>
      </c>
      <c r="H45" s="9">
        <v>0</v>
      </c>
      <c r="J45" s="9">
        <v>1913070749</v>
      </c>
      <c r="L45" s="10">
        <v>-0.3</v>
      </c>
      <c r="N45" s="9">
        <v>0</v>
      </c>
      <c r="P45" s="28">
        <v>1913070749</v>
      </c>
      <c r="Q45" s="28"/>
      <c r="S45" s="9">
        <v>0</v>
      </c>
      <c r="U45" s="9">
        <v>1913070749</v>
      </c>
      <c r="W45" s="10">
        <v>0.23</v>
      </c>
    </row>
    <row r="46" spans="1:23" ht="18.75" x14ac:dyDescent="0.2">
      <c r="A46" s="27" t="s">
        <v>29</v>
      </c>
      <c r="B46" s="27"/>
      <c r="D46" s="9">
        <v>0</v>
      </c>
      <c r="F46" s="9">
        <v>14592671423</v>
      </c>
      <c r="H46" s="9">
        <v>0</v>
      </c>
      <c r="J46" s="9">
        <v>14592671423</v>
      </c>
      <c r="L46" s="10">
        <v>-2.29</v>
      </c>
      <c r="N46" s="9">
        <v>0</v>
      </c>
      <c r="P46" s="28">
        <v>34202599825</v>
      </c>
      <c r="Q46" s="28"/>
      <c r="S46" s="9">
        <v>0</v>
      </c>
      <c r="U46" s="9">
        <v>34202599825</v>
      </c>
      <c r="W46" s="10">
        <v>4.13</v>
      </c>
    </row>
    <row r="47" spans="1:23" ht="18.75" x14ac:dyDescent="0.2">
      <c r="A47" s="30" t="s">
        <v>26</v>
      </c>
      <c r="B47" s="30"/>
      <c r="D47" s="13">
        <v>0</v>
      </c>
      <c r="F47" s="13">
        <v>-2639521133</v>
      </c>
      <c r="H47" s="13">
        <v>0</v>
      </c>
      <c r="J47" s="13">
        <v>-2639521133</v>
      </c>
      <c r="L47" s="14">
        <v>0.41</v>
      </c>
      <c r="N47" s="13">
        <v>0</v>
      </c>
      <c r="P47" s="28">
        <v>-4994003156</v>
      </c>
      <c r="Q47" s="31"/>
      <c r="S47" s="13">
        <v>0</v>
      </c>
      <c r="U47" s="13">
        <v>-4994003156</v>
      </c>
      <c r="W47" s="14">
        <v>-0.6</v>
      </c>
    </row>
    <row r="48" spans="1:23" ht="21" x14ac:dyDescent="0.2">
      <c r="A48" s="29" t="s">
        <v>54</v>
      </c>
      <c r="B48" s="29"/>
      <c r="D48" s="16">
        <v>9438035452</v>
      </c>
      <c r="F48" s="16">
        <v>-658829550831</v>
      </c>
      <c r="H48" s="16">
        <v>29575083289</v>
      </c>
      <c r="J48" s="16">
        <v>-619816432090</v>
      </c>
      <c r="L48" s="17">
        <v>97.26</v>
      </c>
      <c r="N48" s="16">
        <v>22821940061</v>
      </c>
      <c r="Q48" s="16">
        <v>742840123548</v>
      </c>
      <c r="S48" s="16">
        <v>52943655676</v>
      </c>
      <c r="U48" s="16">
        <v>818605719285</v>
      </c>
      <c r="W48" s="17">
        <v>98.85</v>
      </c>
    </row>
  </sheetData>
  <mergeCells count="89">
    <mergeCell ref="A46:B46"/>
    <mergeCell ref="P46:Q46"/>
    <mergeCell ref="A47:B47"/>
    <mergeCell ref="P47:Q47"/>
    <mergeCell ref="A48:B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0"/>
  <sheetViews>
    <sheetView rightToLeft="1" view="pageBreakPreview" zoomScale="115" zoomScaleNormal="130" zoomScaleSheetLayoutView="115" workbookViewId="0">
      <selection activeCell="B12" sqref="B12:C12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16.85546875" bestFit="1" customWidth="1"/>
    <col min="5" max="5" width="1.28515625" customWidth="1"/>
    <col min="6" max="6" width="16.85546875" bestFit="1" customWidth="1"/>
  </cols>
  <sheetData>
    <row r="1" spans="1:6" ht="25.5" x14ac:dyDescent="0.2">
      <c r="A1" s="21" t="s">
        <v>0</v>
      </c>
      <c r="B1" s="21"/>
      <c r="C1" s="21"/>
      <c r="D1" s="21"/>
      <c r="E1" s="21"/>
      <c r="F1" s="21"/>
    </row>
    <row r="2" spans="1:6" ht="25.5" x14ac:dyDescent="0.2">
      <c r="A2" s="21" t="s">
        <v>79</v>
      </c>
      <c r="B2" s="21"/>
      <c r="C2" s="21"/>
      <c r="D2" s="21"/>
      <c r="E2" s="21"/>
      <c r="F2" s="21"/>
    </row>
    <row r="3" spans="1:6" ht="25.5" x14ac:dyDescent="0.2">
      <c r="A3" s="21" t="s">
        <v>2</v>
      </c>
      <c r="B3" s="21"/>
      <c r="C3" s="21"/>
      <c r="D3" s="21"/>
      <c r="E3" s="21"/>
      <c r="F3" s="21"/>
    </row>
    <row r="5" spans="1:6" ht="24" x14ac:dyDescent="0.2">
      <c r="A5" s="1" t="s">
        <v>104</v>
      </c>
      <c r="B5" s="22" t="s">
        <v>105</v>
      </c>
      <c r="C5" s="22"/>
      <c r="D5" s="22"/>
      <c r="E5" s="22"/>
      <c r="F5" s="22"/>
    </row>
    <row r="6" spans="1:6" ht="21" x14ac:dyDescent="0.2">
      <c r="A6" s="23" t="s">
        <v>106</v>
      </c>
      <c r="B6" s="23"/>
      <c r="D6" s="23" t="s">
        <v>94</v>
      </c>
      <c r="E6" s="23"/>
      <c r="F6" s="2" t="s">
        <v>95</v>
      </c>
    </row>
    <row r="7" spans="1:6" ht="18.75" x14ac:dyDescent="0.2">
      <c r="A7" s="25" t="s">
        <v>130</v>
      </c>
      <c r="B7" s="25"/>
      <c r="D7" s="6">
        <v>388336</v>
      </c>
      <c r="F7" s="6">
        <v>911779</v>
      </c>
    </row>
    <row r="8" spans="1:6" ht="18.75" x14ac:dyDescent="0.2">
      <c r="A8" s="27" t="s">
        <v>129</v>
      </c>
      <c r="B8" s="27"/>
      <c r="D8" s="9">
        <v>246585</v>
      </c>
      <c r="F8" s="9">
        <v>9069633</v>
      </c>
    </row>
    <row r="9" spans="1:6" ht="21.75" thickBot="1" x14ac:dyDescent="0.25">
      <c r="A9" s="29" t="s">
        <v>54</v>
      </c>
      <c r="B9" s="29"/>
      <c r="D9" s="16">
        <v>634921</v>
      </c>
      <c r="F9" s="16">
        <v>9981412</v>
      </c>
    </row>
    <row r="10" spans="1:6" x14ac:dyDescent="0.2">
      <c r="D10" s="19"/>
      <c r="F10" s="19"/>
    </row>
  </sheetData>
  <mergeCells count="9">
    <mergeCell ref="A9:B9"/>
    <mergeCell ref="A6:B6"/>
    <mergeCell ref="A7:B7"/>
    <mergeCell ref="A8:B8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45" zoomScaleNormal="100" zoomScaleSheetLayoutView="145" zoomScalePageLayoutView="160" workbookViewId="0">
      <selection activeCell="B21" sqref="B21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21" t="s">
        <v>0</v>
      </c>
      <c r="B1" s="21"/>
      <c r="C1" s="21"/>
      <c r="D1" s="21"/>
      <c r="E1" s="21"/>
      <c r="F1" s="21"/>
    </row>
    <row r="2" spans="1:6" ht="25.5" x14ac:dyDescent="0.2">
      <c r="A2" s="21" t="s">
        <v>79</v>
      </c>
      <c r="B2" s="21"/>
      <c r="C2" s="21"/>
      <c r="D2" s="21"/>
      <c r="E2" s="21"/>
      <c r="F2" s="21"/>
    </row>
    <row r="3" spans="1:6" ht="25.5" x14ac:dyDescent="0.2">
      <c r="A3" s="21" t="s">
        <v>2</v>
      </c>
      <c r="B3" s="21"/>
      <c r="C3" s="21"/>
      <c r="D3" s="21"/>
      <c r="E3" s="21"/>
      <c r="F3" s="21"/>
    </row>
    <row r="5" spans="1:6" ht="24" x14ac:dyDescent="0.2">
      <c r="A5" s="1" t="s">
        <v>107</v>
      </c>
      <c r="B5" s="22" t="s">
        <v>91</v>
      </c>
      <c r="C5" s="22"/>
      <c r="D5" s="22"/>
      <c r="E5" s="22"/>
      <c r="F5" s="22"/>
    </row>
    <row r="6" spans="1:6" ht="21" x14ac:dyDescent="0.2">
      <c r="A6" s="23" t="s">
        <v>91</v>
      </c>
      <c r="B6" s="23"/>
      <c r="D6" s="2" t="s">
        <v>94</v>
      </c>
      <c r="F6" s="2" t="s">
        <v>9</v>
      </c>
    </row>
    <row r="7" spans="1:6" ht="18.75" x14ac:dyDescent="0.2">
      <c r="A7" s="25" t="s">
        <v>91</v>
      </c>
      <c r="B7" s="25"/>
      <c r="D7" s="6">
        <v>-670</v>
      </c>
      <c r="F7" s="6">
        <v>3277059823</v>
      </c>
    </row>
    <row r="8" spans="1:6" ht="18.75" x14ac:dyDescent="0.2">
      <c r="A8" s="30" t="s">
        <v>108</v>
      </c>
      <c r="B8" s="30"/>
      <c r="D8" s="13">
        <v>327312843</v>
      </c>
      <c r="F8" s="13">
        <v>607931464</v>
      </c>
    </row>
    <row r="9" spans="1:6" ht="21" x14ac:dyDescent="0.2">
      <c r="A9" s="29" t="s">
        <v>54</v>
      </c>
      <c r="B9" s="29"/>
      <c r="D9" s="16">
        <v>327312173</v>
      </c>
      <c r="F9" s="16">
        <v>3884991287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view="pageBreakPreview" zoomScale="115" zoomScaleNormal="100" zoomScaleSheetLayoutView="115" workbookViewId="0">
      <selection activeCell="M25" sqref="M25"/>
    </sheetView>
  </sheetViews>
  <sheetFormatPr defaultRowHeight="12.75" x14ac:dyDescent="0.2"/>
  <cols>
    <col min="1" max="1" width="13.855468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2">
      <c r="A2" s="21" t="s">
        <v>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4" x14ac:dyDescent="0.2">
      <c r="A5" s="22" t="s">
        <v>97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56</v>
      </c>
      <c r="C6" s="23" t="s">
        <v>109</v>
      </c>
      <c r="D6" s="23"/>
      <c r="E6" s="23"/>
      <c r="F6" s="23"/>
      <c r="G6" s="23"/>
      <c r="I6" s="23" t="s">
        <v>94</v>
      </c>
      <c r="J6" s="23"/>
      <c r="K6" s="23"/>
      <c r="L6" s="23"/>
      <c r="M6" s="23"/>
      <c r="O6" s="23" t="s">
        <v>95</v>
      </c>
      <c r="P6" s="23"/>
      <c r="Q6" s="23"/>
      <c r="R6" s="23"/>
      <c r="S6" s="23"/>
    </row>
    <row r="7" spans="1:19" ht="42" x14ac:dyDescent="0.2">
      <c r="A7" s="23"/>
      <c r="C7" s="18" t="s">
        <v>110</v>
      </c>
      <c r="D7" s="3"/>
      <c r="E7" s="18" t="s">
        <v>111</v>
      </c>
      <c r="F7" s="3"/>
      <c r="G7" s="18" t="s">
        <v>112</v>
      </c>
      <c r="I7" s="18" t="s">
        <v>113</v>
      </c>
      <c r="J7" s="3"/>
      <c r="K7" s="18" t="s">
        <v>114</v>
      </c>
      <c r="L7" s="3"/>
      <c r="M7" s="18" t="s">
        <v>115</v>
      </c>
      <c r="O7" s="18" t="s">
        <v>113</v>
      </c>
      <c r="P7" s="3"/>
      <c r="Q7" s="18" t="s">
        <v>114</v>
      </c>
      <c r="R7" s="3"/>
      <c r="S7" s="18" t="s">
        <v>115</v>
      </c>
    </row>
    <row r="8" spans="1:19" ht="18.75" x14ac:dyDescent="0.2">
      <c r="A8" s="5" t="s">
        <v>46</v>
      </c>
      <c r="C8" s="5" t="s">
        <v>116</v>
      </c>
      <c r="E8" s="6">
        <v>8826002</v>
      </c>
      <c r="G8" s="6">
        <v>1240</v>
      </c>
      <c r="I8" s="6">
        <v>10944242480</v>
      </c>
      <c r="K8" s="6">
        <v>1506207028</v>
      </c>
      <c r="M8" s="6">
        <v>9438035452</v>
      </c>
      <c r="O8" s="6">
        <v>10944242480</v>
      </c>
      <c r="Q8" s="6">
        <v>1506207028</v>
      </c>
      <c r="S8" s="6">
        <v>9438035452</v>
      </c>
    </row>
    <row r="9" spans="1:19" ht="18.75" x14ac:dyDescent="0.2">
      <c r="A9" s="8" t="s">
        <v>38</v>
      </c>
      <c r="C9" s="8" t="s">
        <v>117</v>
      </c>
      <c r="E9" s="9">
        <v>5762928</v>
      </c>
      <c r="G9" s="9">
        <v>1000</v>
      </c>
      <c r="I9" s="9">
        <v>0</v>
      </c>
      <c r="K9" s="9">
        <v>0</v>
      </c>
      <c r="M9" s="9">
        <v>0</v>
      </c>
      <c r="O9" s="9">
        <v>5762928000</v>
      </c>
      <c r="Q9" s="9">
        <v>46980391</v>
      </c>
      <c r="S9" s="9">
        <v>5715947609</v>
      </c>
    </row>
    <row r="10" spans="1:19" ht="18.75" x14ac:dyDescent="0.2">
      <c r="A10" s="11" t="s">
        <v>21</v>
      </c>
      <c r="C10" s="11" t="s">
        <v>118</v>
      </c>
      <c r="E10" s="13">
        <v>697087</v>
      </c>
      <c r="G10" s="13">
        <v>11000</v>
      </c>
      <c r="I10" s="13">
        <v>0</v>
      </c>
      <c r="K10" s="13">
        <v>0</v>
      </c>
      <c r="M10" s="13">
        <v>0</v>
      </c>
      <c r="O10" s="13">
        <v>7667957000</v>
      </c>
      <c r="Q10" s="13">
        <v>0</v>
      </c>
      <c r="S10" s="13">
        <v>7667957000</v>
      </c>
    </row>
    <row r="11" spans="1:19" ht="21" x14ac:dyDescent="0.2">
      <c r="A11" s="15" t="s">
        <v>54</v>
      </c>
      <c r="C11" s="16"/>
      <c r="E11" s="16"/>
      <c r="G11" s="16"/>
      <c r="I11" s="16">
        <v>10944242480</v>
      </c>
      <c r="K11" s="16">
        <v>1506207028</v>
      </c>
      <c r="M11" s="16">
        <v>9438035452</v>
      </c>
      <c r="O11" s="16">
        <v>24375127480</v>
      </c>
      <c r="Q11" s="16">
        <v>1553187419</v>
      </c>
      <c r="S11" s="16">
        <v>22821940061</v>
      </c>
    </row>
    <row r="12" spans="1:19" x14ac:dyDescent="0.2">
      <c r="Q12" s="19"/>
    </row>
    <row r="13" spans="1:19" x14ac:dyDescent="0.2">
      <c r="Q13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60" zoomScaleNormal="100" zoomScaleSheetLayoutView="160" workbookViewId="0">
      <selection activeCell="M9" sqref="M9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9.85546875" bestFit="1" customWidth="1"/>
    <col min="4" max="4" width="1.28515625" customWidth="1"/>
    <col min="5" max="5" width="6.2851562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6.2851562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22" t="s">
        <v>121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82</v>
      </c>
      <c r="C6" s="23" t="s">
        <v>94</v>
      </c>
      <c r="D6" s="23"/>
      <c r="E6" s="23"/>
      <c r="F6" s="23"/>
      <c r="G6" s="23"/>
      <c r="I6" s="23" t="s">
        <v>95</v>
      </c>
      <c r="J6" s="23"/>
      <c r="K6" s="23"/>
      <c r="L6" s="23"/>
      <c r="M6" s="23"/>
    </row>
    <row r="7" spans="1:13" ht="42" x14ac:dyDescent="0.2">
      <c r="A7" s="23"/>
      <c r="C7" s="18" t="s">
        <v>119</v>
      </c>
      <c r="D7" s="3"/>
      <c r="E7" s="18" t="s">
        <v>114</v>
      </c>
      <c r="F7" s="3"/>
      <c r="G7" s="18" t="s">
        <v>120</v>
      </c>
      <c r="I7" s="18" t="s">
        <v>119</v>
      </c>
      <c r="J7" s="3"/>
      <c r="K7" s="18" t="s">
        <v>114</v>
      </c>
      <c r="L7" s="3"/>
      <c r="M7" s="18" t="s">
        <v>120</v>
      </c>
    </row>
    <row r="8" spans="1:13" ht="18.75" x14ac:dyDescent="0.2">
      <c r="A8" s="5" t="s">
        <v>75</v>
      </c>
      <c r="C8" s="6">
        <v>388336</v>
      </c>
      <c r="E8" s="6">
        <v>0</v>
      </c>
      <c r="G8" s="6">
        <f>C8</f>
        <v>388336</v>
      </c>
      <c r="I8" s="6">
        <v>911779</v>
      </c>
      <c r="K8" s="6">
        <v>0</v>
      </c>
      <c r="M8" s="6">
        <f>I8</f>
        <v>911779</v>
      </c>
    </row>
    <row r="9" spans="1:13" ht="18.75" x14ac:dyDescent="0.2">
      <c r="A9" s="8" t="s">
        <v>77</v>
      </c>
      <c r="C9" s="9">
        <v>246585</v>
      </c>
      <c r="E9" s="9">
        <v>0</v>
      </c>
      <c r="G9" s="9">
        <v>246585</v>
      </c>
      <c r="I9" s="9">
        <v>9069633</v>
      </c>
      <c r="K9" s="9">
        <v>0</v>
      </c>
      <c r="M9" s="9">
        <v>9069633</v>
      </c>
    </row>
    <row r="10" spans="1:13" ht="21" x14ac:dyDescent="0.2">
      <c r="A10" s="15" t="s">
        <v>54</v>
      </c>
      <c r="C10" s="16">
        <v>634921</v>
      </c>
      <c r="E10" s="16">
        <v>0</v>
      </c>
      <c r="G10" s="16">
        <v>634921</v>
      </c>
      <c r="I10" s="16">
        <v>9981412</v>
      </c>
      <c r="K10" s="16">
        <v>0</v>
      </c>
      <c r="M10" s="16">
        <v>9981412</v>
      </c>
    </row>
    <row r="11" spans="1:13" x14ac:dyDescent="0.2">
      <c r="C11" s="19"/>
      <c r="I11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2026-02-23T05:58:03Z</dcterms:created>
  <dcterms:modified xsi:type="dcterms:W3CDTF">2026-02-24T06:48:26Z</dcterms:modified>
</cp:coreProperties>
</file>