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صندوق سرمایه گذاری مشترک رشد سامان\افشای پرتفو\1404\"/>
    </mc:Choice>
  </mc:AlternateContent>
  <xr:revisionPtr revIDLastSave="0" documentId="13_ncr:1_{3BD5F7C3-2856-4DB2-BA2B-E490C0345156}" xr6:coauthVersionLast="47" xr6:coauthVersionMax="47" xr10:uidLastSave="{00000000-0000-0000-0000-000000000000}"/>
  <bookViews>
    <workbookView xWindow="-120" yWindow="-120" windowWidth="29040" windowHeight="15840" tabRatio="925" activeTab="9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درآمد!$A$1:$K$11</definedName>
    <definedName name="_xlnm.Print_Area" localSheetId="4">'درآمد سپرده بانکی'!$A$1:$F$10</definedName>
    <definedName name="_xlnm.Print_Area" localSheetId="3">'درآمد سرمایه گذاری در سهام'!$A$1:$X$45</definedName>
    <definedName name="_xlnm.Print_Area" localSheetId="6">'درآمد سود سهام'!$A$1:$T$10</definedName>
    <definedName name="_xlnm.Print_Area" localSheetId="9">'درآمد ناشی از تغییر قیمت اوراق'!$A$1:$Q$41</definedName>
    <definedName name="_xlnm.Print_Area" localSheetId="8">'درآمد ناشی از فروش'!$A$1:$S$18</definedName>
    <definedName name="_xlnm.Print_Area" localSheetId="5">'سایر درآمدها'!$A$1:$G$10</definedName>
    <definedName name="_xlnm.Print_Area" localSheetId="1">سپرده!$A$1:$M$10</definedName>
    <definedName name="_xlnm.Print_Area" localSheetId="7">'سود سپرده بانکی'!$A$1:$N$10</definedName>
    <definedName name="_xlnm.Print_Area" localSheetId="0">سهام!$A$1:$AC$43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8" l="1"/>
  <c r="H11" i="8"/>
  <c r="H10" i="8"/>
  <c r="H9" i="8"/>
  <c r="H8" i="8"/>
  <c r="F10" i="8"/>
  <c r="L10" i="7"/>
  <c r="C10" i="18"/>
  <c r="I10" i="18"/>
  <c r="G10" i="18"/>
  <c r="F10" i="13"/>
  <c r="D10" i="13"/>
  <c r="U45" i="9"/>
  <c r="N45" i="9"/>
  <c r="P45" i="9"/>
  <c r="S45" i="9"/>
  <c r="Q41" i="21"/>
  <c r="Z42" i="2"/>
  <c r="Z43" i="2"/>
</calcChain>
</file>

<file path=xl/sharedStrings.xml><?xml version="1.0" encoding="utf-8"?>
<sst xmlns="http://schemas.openxmlformats.org/spreadsheetml/2006/main" count="289" uniqueCount="113">
  <si>
    <t>صندوق سرمایه‌گذاری مشترک رشد سامان</t>
  </si>
  <si>
    <t>صورت وضعیت پرتفوی</t>
  </si>
  <si>
    <t>برای ماه منتهی به 1404/10/30</t>
  </si>
  <si>
    <t>-1</t>
  </si>
  <si>
    <t>سرمایه گذاری ها</t>
  </si>
  <si>
    <t>-1-1</t>
  </si>
  <si>
    <t>سرمایه گذاری در سهام و حق تقدم سهام</t>
  </si>
  <si>
    <t>1404/09/30</t>
  </si>
  <si>
    <t>تغییرات طی دوره</t>
  </si>
  <si>
    <t>1404/10/30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</si>
  <si>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</si>
  <si>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</si>
  <si>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</si>
  <si>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</si>
  <si>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</si>
  <si>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</si>
  <si>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</si>
  <si>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</si>
  <si>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</si>
  <si>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پالایش نفت اصفهان</t>
  </si>
  <si>
    <t>پالایش نفت بندرعباس</t>
  </si>
  <si>
    <t>پتروشیمی پردیس</t>
  </si>
  <si>
    <t>پتروشیمی نوری</t>
  </si>
  <si>
    <t>پست بانک ایران</t>
  </si>
  <si>
    <t>تایدواترخاورمیانه</t>
  </si>
  <si>
    <t>تولیدات پتروشیمی قائد بصیر</t>
  </si>
  <si>
    <t>داروسازی‌ فارابی‌</t>
  </si>
  <si>
    <t>سرمایه گذاری گروه توسعه ملی</t>
  </si>
  <si>
    <t>سرمایه‌گذاری‌ سپه‌</t>
  </si>
  <si>
    <t>سرمایه‌گذاری‌صندوق‌بازنشستگی‌</t>
  </si>
  <si>
    <t>سرمایه‌گذاری‌غدیر(هلدینگ‌</t>
  </si>
  <si>
    <t>سیمان‌ صوفیان‌</t>
  </si>
  <si>
    <t>سیمان‌ارومیه‌</t>
  </si>
  <si>
    <t>شرکت صنایع غذایی مینو شرق</t>
  </si>
  <si>
    <t>فجر انرژی خلیج فارس</t>
  </si>
  <si>
    <t>فولاد مبارکه اصفهان</t>
  </si>
  <si>
    <t>قند لرستان‌</t>
  </si>
  <si>
    <t>گروه‌بهمن‌</t>
  </si>
  <si>
    <t>مجتمع پترو صنعت گامرون</t>
  </si>
  <si>
    <t>مدیریت نیروگاهی ایرانیان مپنا</t>
  </si>
  <si>
    <t>معدنی‌ املاح‌  ایران‌</t>
  </si>
  <si>
    <t>ملی‌ صنایع‌ مس‌ ایران‌</t>
  </si>
  <si>
    <t>نفت‌ بهران‌</t>
  </si>
  <si>
    <t>نیان باتری خاوران</t>
  </si>
  <si>
    <t>نیروکلر</t>
  </si>
  <si>
    <t>کاشی‌ الوند</t>
  </si>
  <si>
    <t>کربن‌ ایران‌</t>
  </si>
  <si>
    <t>کشت و دامداری فکا</t>
  </si>
  <si>
    <t>کشت وصنعت و دامپروری پگاه فارس</t>
  </si>
  <si>
    <t>کیمیا کالای رازی</t>
  </si>
  <si>
    <t>سنگ آهن گهرزمین</t>
  </si>
  <si>
    <t>مجتمع کاشی و سنگ پرسپولیس یزد</t>
  </si>
  <si>
    <t>داروسازی‌ اکسیر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</si>
  <si>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</si>
  <si>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</si>
  <si>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</si>
  <si>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</si>
  <si>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</si>
  <si>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</si>
  <si>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</si>
  <si>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</si>
  <si>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</si>
  <si>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</si>
  <si>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</si>
  <si>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</si>
  <si>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</si>
  <si>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</si>
  <si>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</si>
  <si>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</si>
  <si>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</si>
  <si>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</si>
  <si>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</si>
  <si>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</si>
  <si>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</si>
  <si>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</si>
  <si>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</si>
  <si>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</si>
  <si>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</si>
  <si>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</si>
  <si>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</si>
  <si>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</si>
  <si>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</si>
  <si>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ح . کاشی‌ الوند</t>
  </si>
  <si>
    <t>ح . سرمایه‌گذاری‌ سپه‌</t>
  </si>
  <si>
    <t>سرمایه گذاری صدرتامین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</si>
  <si>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</si>
  <si>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</si>
  <si>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</si>
  <si>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</si>
  <si>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</si>
  <si>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</si>
  <si>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</si>
  <si>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</si>
  <si>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</si>
  <si>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</si>
  <si>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</si>
  <si>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</si>
  <si>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</si>
  <si>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1404/08/24</t>
  </si>
  <si>
    <t>1404/09/22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</si>
  <si>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</si>
  <si>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</si>
  <si>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</si>
  <si>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</si>
  <si>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</si>
  <si>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</si>
  <si>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</si>
  <si>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</si>
  <si>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</si>
  <si>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 xml:space="preserve"> بانک سامان </t>
  </si>
  <si>
    <t xml:space="preserve"> بانک تجارت </t>
  </si>
  <si>
    <t xml:space="preserve"> بانک سامان</t>
  </si>
  <si>
    <t xml:space="preserve"> بانک تجارت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</si>
</sst>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52">
    <xf numFmtId="0" fontId="0" fillId="0" borderId="0" xfId="0" applyAlignment="1">
      <alignment horizontal="left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4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4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Fill="1" applyBorder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>
      <alignment horizontal="right" vertical="top"/>
    </xf>
    <xf numFmtId="4" fontId="4" fillId="0" borderId="5" xfId="0" applyNumberFormat="1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3" fontId="0" fillId="0" borderId="0" xfId="0" applyNumberFormat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top"/>
    </xf>
    <xf numFmtId="3" fontId="4" fillId="0" borderId="2" xfId="0" applyNumberFormat="1" applyFont="1" applyFill="1" applyBorder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4" fillId="0" borderId="4" xfId="0" applyFont="1" applyFill="1" applyBorder="1" applyAlignment="1">
      <alignment horizontal="right" vertical="top"/>
    </xf>
    <xf numFmtId="3" fontId="4" fillId="0" borderId="4" xfId="0" applyNumberFormat="1" applyFont="1" applyFill="1" applyBorder="1" applyAlignment="1">
      <alignment horizontal="right" vertical="top"/>
    </xf>
    <xf numFmtId="0" fontId="3" fillId="0" borderId="5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top"/>
    </xf>
    <xf numFmtId="0" fontId="4" fillId="0" borderId="7" xfId="0" applyFont="1" applyFill="1" applyBorder="1" applyAlignment="1">
      <alignment horizontal="right" vertical="top"/>
    </xf>
    <xf numFmtId="0" fontId="3" fillId="0" borderId="3" xfId="0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right" vertical="top"/>
    </xf>
    <xf numFmtId="164" fontId="4" fillId="0" borderId="0" xfId="1" applyNumberFormat="1" applyFont="1" applyFill="1" applyAlignment="1">
      <alignment horizontal="right" vertical="top"/>
    </xf>
    <xf numFmtId="164" fontId="4" fillId="0" borderId="5" xfId="1" applyNumberFormat="1" applyFont="1" applyFill="1" applyBorder="1" applyAlignment="1">
      <alignment horizontal="right" vertical="top"/>
    </xf>
    <xf numFmtId="10" fontId="4" fillId="0" borderId="0" xfId="1" applyNumberFormat="1" applyFont="1" applyFill="1" applyAlignment="1">
      <alignment horizontal="right" vertical="top"/>
    </xf>
    <xf numFmtId="10" fontId="4" fillId="0" borderId="5" xfId="1" applyNumberFormat="1" applyFont="1" applyFill="1" applyBorder="1" applyAlignment="1">
      <alignment horizontal="right" vertical="top"/>
    </xf>
    <xf numFmtId="164" fontId="4" fillId="0" borderId="2" xfId="1" applyNumberFormat="1" applyFont="1" applyFill="1" applyBorder="1" applyAlignment="1">
      <alignment horizontal="right" vertical="top"/>
    </xf>
    <xf numFmtId="164" fontId="4" fillId="0" borderId="4" xfId="1" applyNumberFormat="1" applyFont="1" applyFill="1" applyBorder="1" applyAlignment="1">
      <alignment horizontal="right" vertical="top"/>
    </xf>
    <xf numFmtId="10" fontId="4" fillId="0" borderId="2" xfId="1" applyNumberFormat="1" applyFont="1" applyFill="1" applyBorder="1" applyAlignment="1">
      <alignment horizontal="right" vertical="top"/>
    </xf>
    <xf numFmtId="10" fontId="4" fillId="0" borderId="4" xfId="1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0" fillId="0" borderId="0" xfId="0" applyNumberFormat="1" applyBorder="1" applyAlignment="1">
      <alignment horizontal="left"/>
    </xf>
    <xf numFmtId="3" fontId="4" fillId="0" borderId="0" xfId="0" applyNumberFormat="1" applyFont="1" applyFill="1" applyBorder="1" applyAlignment="1">
      <alignment horizontal="right" vertical="top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45"/>
  <sheetViews>
    <sheetView rightToLeft="1" view="pageBreakPreview" topLeftCell="A16" zoomScaleNormal="100" zoomScaleSheetLayoutView="100" workbookViewId="0">
      <selection activeCell="R32" sqref="R32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14062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0.85546875" bestFit="1" customWidth="1"/>
    <col min="13" max="13" width="1.28515625" customWidth="1"/>
    <col min="14" max="14" width="15" bestFit="1" customWidth="1"/>
    <col min="15" max="15" width="1.28515625" customWidth="1"/>
    <col min="16" max="16" width="10.7109375" bestFit="1" customWidth="1"/>
    <col min="17" max="17" width="1.28515625" customWidth="1"/>
    <col min="18" max="18" width="15" bestFit="1" customWidth="1"/>
    <col min="19" max="19" width="1.28515625" customWidth="1"/>
    <col min="20" max="20" width="11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855468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8" ht="25.5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</row>
    <row r="3" spans="1:28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</row>
    <row r="4" spans="1:28" ht="24" x14ac:dyDescent="0.2">
      <c r="A4" s="1" t="s">
        <v>3</v>
      </c>
      <c r="B4" s="24" t="s">
        <v>4</v>
      </c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ht="24" x14ac:dyDescent="0.2">
      <c r="A5" s="24" t="s">
        <v>5</v>
      </c>
      <c r="B5" s="24"/>
      <c r="C5" s="24" t="s">
        <v>6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21" x14ac:dyDescent="0.2">
      <c r="F6" s="25" t="s">
        <v>7</v>
      </c>
      <c r="G6" s="25"/>
      <c r="H6" s="25"/>
      <c r="I6" s="25"/>
      <c r="J6" s="25"/>
      <c r="L6" s="25" t="s">
        <v>8</v>
      </c>
      <c r="M6" s="25"/>
      <c r="N6" s="25"/>
      <c r="O6" s="25"/>
      <c r="P6" s="25"/>
      <c r="Q6" s="25"/>
      <c r="R6" s="25"/>
      <c r="T6" s="25" t="s">
        <v>9</v>
      </c>
      <c r="U6" s="25"/>
      <c r="V6" s="25"/>
      <c r="W6" s="25"/>
      <c r="X6" s="25"/>
      <c r="Y6" s="25"/>
      <c r="Z6" s="25"/>
      <c r="AA6" s="25"/>
      <c r="AB6" s="25"/>
    </row>
    <row r="7" spans="1:28" ht="2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21" x14ac:dyDescent="0.2">
      <c r="A8" s="25" t="s">
        <v>12</v>
      </c>
      <c r="B8" s="25"/>
      <c r="C8" s="25"/>
      <c r="E8" s="25" t="s">
        <v>13</v>
      </c>
      <c r="F8" s="25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18.75" x14ac:dyDescent="0.2">
      <c r="A9" s="27" t="s">
        <v>19</v>
      </c>
      <c r="B9" s="27"/>
      <c r="C9" s="27"/>
      <c r="E9" s="28">
        <v>39130000</v>
      </c>
      <c r="F9" s="28"/>
      <c r="H9" s="6">
        <v>141358031562</v>
      </c>
      <c r="J9" s="6">
        <v>241507206122</v>
      </c>
      <c r="L9" s="6">
        <v>0</v>
      </c>
      <c r="N9" s="6">
        <v>0</v>
      </c>
      <c r="P9" s="6">
        <v>0</v>
      </c>
      <c r="R9" s="6">
        <v>0</v>
      </c>
      <c r="T9" s="6">
        <v>39130000</v>
      </c>
      <c r="V9" s="6">
        <v>8110</v>
      </c>
      <c r="X9" s="6">
        <v>141358031562</v>
      </c>
      <c r="Z9" s="6">
        <v>314891228561</v>
      </c>
      <c r="AB9" s="7">
        <v>6.14</v>
      </c>
    </row>
    <row r="10" spans="1:28" ht="18.75" x14ac:dyDescent="0.2">
      <c r="A10" s="29" t="s">
        <v>20</v>
      </c>
      <c r="B10" s="29"/>
      <c r="C10" s="29"/>
      <c r="E10" s="30">
        <v>29527779</v>
      </c>
      <c r="F10" s="30"/>
      <c r="H10" s="9">
        <v>102081875341</v>
      </c>
      <c r="J10" s="9">
        <v>188688968488.04501</v>
      </c>
      <c r="L10" s="9">
        <v>0</v>
      </c>
      <c r="N10" s="9">
        <v>0</v>
      </c>
      <c r="P10" s="9">
        <v>-1</v>
      </c>
      <c r="R10" s="9">
        <v>1</v>
      </c>
      <c r="T10" s="9">
        <v>29527778</v>
      </c>
      <c r="V10" s="9">
        <v>9070</v>
      </c>
      <c r="X10" s="9">
        <v>102081871884</v>
      </c>
      <c r="Z10" s="9">
        <v>265746721463.86401</v>
      </c>
      <c r="AB10" s="10">
        <v>5.18</v>
      </c>
    </row>
    <row r="11" spans="1:28" ht="18.75" x14ac:dyDescent="0.2">
      <c r="A11" s="29" t="s">
        <v>21</v>
      </c>
      <c r="B11" s="29"/>
      <c r="C11" s="29"/>
      <c r="E11" s="30">
        <v>697087</v>
      </c>
      <c r="F11" s="30"/>
      <c r="H11" s="9">
        <v>118749366750</v>
      </c>
      <c r="J11" s="9">
        <v>273193246467.85001</v>
      </c>
      <c r="L11" s="9">
        <v>0</v>
      </c>
      <c r="N11" s="9">
        <v>0</v>
      </c>
      <c r="P11" s="9">
        <v>0</v>
      </c>
      <c r="R11" s="9">
        <v>0</v>
      </c>
      <c r="T11" s="9">
        <v>697087</v>
      </c>
      <c r="V11" s="9">
        <v>612690</v>
      </c>
      <c r="X11" s="9">
        <v>118749366750</v>
      </c>
      <c r="Z11" s="9">
        <v>423796764680.948</v>
      </c>
      <c r="AB11" s="10">
        <v>8.26</v>
      </c>
    </row>
    <row r="12" spans="1:28" ht="18.75" x14ac:dyDescent="0.2">
      <c r="A12" s="29" t="s">
        <v>22</v>
      </c>
      <c r="B12" s="29"/>
      <c r="C12" s="29"/>
      <c r="E12" s="30">
        <v>3380645</v>
      </c>
      <c r="F12" s="30"/>
      <c r="H12" s="9">
        <v>129286228612</v>
      </c>
      <c r="J12" s="9">
        <v>172120042232.03601</v>
      </c>
      <c r="L12" s="9">
        <v>0</v>
      </c>
      <c r="N12" s="9">
        <v>0</v>
      </c>
      <c r="P12" s="9">
        <v>0</v>
      </c>
      <c r="R12" s="9">
        <v>0</v>
      </c>
      <c r="T12" s="9">
        <v>3380645</v>
      </c>
      <c r="V12" s="9">
        <v>60700</v>
      </c>
      <c r="X12" s="9">
        <v>129286228612</v>
      </c>
      <c r="Z12" s="9">
        <v>203618915678.905</v>
      </c>
      <c r="AB12" s="10">
        <v>3.97</v>
      </c>
    </row>
    <row r="13" spans="1:28" ht="18.75" x14ac:dyDescent="0.2">
      <c r="A13" s="29" t="s">
        <v>23</v>
      </c>
      <c r="B13" s="29"/>
      <c r="C13" s="29"/>
      <c r="E13" s="30">
        <v>34319631</v>
      </c>
      <c r="F13" s="30"/>
      <c r="H13" s="9">
        <v>176982108707</v>
      </c>
      <c r="J13" s="9">
        <v>278905046666.90997</v>
      </c>
      <c r="L13" s="9">
        <v>0</v>
      </c>
      <c r="N13" s="9">
        <v>0</v>
      </c>
      <c r="P13" s="9">
        <v>0</v>
      </c>
      <c r="R13" s="9">
        <v>0</v>
      </c>
      <c r="T13" s="9">
        <v>34319631</v>
      </c>
      <c r="V13" s="9">
        <v>7460</v>
      </c>
      <c r="X13" s="9">
        <v>176982108707</v>
      </c>
      <c r="Z13" s="9">
        <v>254045378282.67999</v>
      </c>
      <c r="AB13" s="10">
        <v>4.95</v>
      </c>
    </row>
    <row r="14" spans="1:28" ht="18.75" x14ac:dyDescent="0.2">
      <c r="A14" s="29" t="s">
        <v>24</v>
      </c>
      <c r="B14" s="29"/>
      <c r="C14" s="29"/>
      <c r="E14" s="30">
        <v>18248372</v>
      </c>
      <c r="F14" s="30"/>
      <c r="H14" s="9">
        <v>101539478885</v>
      </c>
      <c r="J14" s="9">
        <v>146850301004.80801</v>
      </c>
      <c r="L14" s="9">
        <v>0</v>
      </c>
      <c r="N14" s="9">
        <v>0</v>
      </c>
      <c r="P14" s="9">
        <v>0</v>
      </c>
      <c r="R14" s="9">
        <v>0</v>
      </c>
      <c r="T14" s="9">
        <v>18248372</v>
      </c>
      <c r="V14" s="9">
        <v>9860</v>
      </c>
      <c r="X14" s="9">
        <v>101539478885</v>
      </c>
      <c r="Z14" s="9">
        <v>178538097152.578</v>
      </c>
      <c r="AB14" s="10">
        <v>3.48</v>
      </c>
    </row>
    <row r="15" spans="1:28" ht="18.75" x14ac:dyDescent="0.2">
      <c r="A15" s="29" t="s">
        <v>25</v>
      </c>
      <c r="B15" s="29"/>
      <c r="C15" s="29"/>
      <c r="E15" s="30">
        <v>7211111</v>
      </c>
      <c r="F15" s="30"/>
      <c r="H15" s="9">
        <v>91153593948</v>
      </c>
      <c r="J15" s="9">
        <v>109119378957.54201</v>
      </c>
      <c r="L15" s="9">
        <v>0</v>
      </c>
      <c r="N15" s="9">
        <v>0</v>
      </c>
      <c r="P15" s="9">
        <v>0</v>
      </c>
      <c r="R15" s="9">
        <v>0</v>
      </c>
      <c r="T15" s="9">
        <v>7211111</v>
      </c>
      <c r="V15" s="9">
        <v>19180</v>
      </c>
      <c r="X15" s="9">
        <v>91153593948</v>
      </c>
      <c r="Z15" s="9">
        <v>137239979567.58501</v>
      </c>
      <c r="AB15" s="10">
        <v>2.68</v>
      </c>
    </row>
    <row r="16" spans="1:28" ht="18.75" x14ac:dyDescent="0.2">
      <c r="A16" s="29" t="s">
        <v>26</v>
      </c>
      <c r="B16" s="29"/>
      <c r="C16" s="29"/>
      <c r="E16" s="30">
        <v>17231359</v>
      </c>
      <c r="F16" s="30"/>
      <c r="H16" s="9">
        <v>95210492929</v>
      </c>
      <c r="J16" s="9">
        <v>125500498766.786</v>
      </c>
      <c r="L16" s="9">
        <v>0</v>
      </c>
      <c r="N16" s="9">
        <v>0</v>
      </c>
      <c r="P16" s="9">
        <v>0</v>
      </c>
      <c r="R16" s="9">
        <v>0</v>
      </c>
      <c r="T16" s="9">
        <v>17231359</v>
      </c>
      <c r="V16" s="9">
        <v>6990</v>
      </c>
      <c r="X16" s="9">
        <v>95210492929</v>
      </c>
      <c r="Z16" s="9">
        <v>119516142558.561</v>
      </c>
      <c r="AB16" s="10">
        <v>2.33</v>
      </c>
    </row>
    <row r="17" spans="1:28" ht="18.75" x14ac:dyDescent="0.2">
      <c r="A17" s="29" t="s">
        <v>27</v>
      </c>
      <c r="B17" s="29"/>
      <c r="C17" s="29"/>
      <c r="E17" s="30">
        <v>17516576</v>
      </c>
      <c r="F17" s="30"/>
      <c r="H17" s="9">
        <v>98798141356</v>
      </c>
      <c r="J17" s="9">
        <v>153301944691.526</v>
      </c>
      <c r="L17" s="9">
        <v>0</v>
      </c>
      <c r="N17" s="9">
        <v>0</v>
      </c>
      <c r="P17" s="9">
        <v>0</v>
      </c>
      <c r="R17" s="9">
        <v>0</v>
      </c>
      <c r="T17" s="9">
        <v>17516576</v>
      </c>
      <c r="V17" s="9">
        <v>8260</v>
      </c>
      <c r="X17" s="9">
        <v>98798141356</v>
      </c>
      <c r="Z17" s="9">
        <v>143568487885.715</v>
      </c>
      <c r="AB17" s="10">
        <v>2.8</v>
      </c>
    </row>
    <row r="18" spans="1:28" ht="18.75" x14ac:dyDescent="0.2">
      <c r="A18" s="29" t="s">
        <v>28</v>
      </c>
      <c r="B18" s="29"/>
      <c r="C18" s="29"/>
      <c r="E18" s="30">
        <v>26261342</v>
      </c>
      <c r="F18" s="30"/>
      <c r="H18" s="9">
        <v>100999623938</v>
      </c>
      <c r="J18" s="9">
        <v>146969047900.55801</v>
      </c>
      <c r="L18" s="9">
        <v>0</v>
      </c>
      <c r="N18" s="9">
        <v>0</v>
      </c>
      <c r="P18" s="9">
        <v>0</v>
      </c>
      <c r="R18" s="9">
        <v>0</v>
      </c>
      <c r="T18" s="9">
        <v>26261342</v>
      </c>
      <c r="V18" s="9">
        <v>5730</v>
      </c>
      <c r="X18" s="9">
        <v>100999623938</v>
      </c>
      <c r="Z18" s="9">
        <v>149314298664.92801</v>
      </c>
      <c r="AB18" s="10">
        <v>2.91</v>
      </c>
    </row>
    <row r="19" spans="1:28" ht="18.75" x14ac:dyDescent="0.2">
      <c r="A19" s="29" t="s">
        <v>29</v>
      </c>
      <c r="B19" s="29"/>
      <c r="C19" s="29"/>
      <c r="E19" s="30">
        <v>9639381</v>
      </c>
      <c r="F19" s="30"/>
      <c r="H19" s="9">
        <v>169555169557</v>
      </c>
      <c r="J19" s="9">
        <v>202966511370.94101</v>
      </c>
      <c r="L19" s="9">
        <v>0</v>
      </c>
      <c r="N19" s="9">
        <v>0</v>
      </c>
      <c r="P19" s="9">
        <v>0</v>
      </c>
      <c r="R19" s="9">
        <v>0</v>
      </c>
      <c r="T19" s="9">
        <v>9639381</v>
      </c>
      <c r="V19" s="9">
        <v>24210</v>
      </c>
      <c r="X19" s="9">
        <v>169555169557</v>
      </c>
      <c r="Z19" s="9">
        <v>231565468439.703</v>
      </c>
      <c r="AB19" s="10">
        <v>4.5199999999999996</v>
      </c>
    </row>
    <row r="20" spans="1:28" ht="18.75" x14ac:dyDescent="0.2">
      <c r="A20" s="29" t="s">
        <v>30</v>
      </c>
      <c r="B20" s="29"/>
      <c r="C20" s="29"/>
      <c r="E20" s="30">
        <v>10530883</v>
      </c>
      <c r="F20" s="30"/>
      <c r="H20" s="9">
        <v>128392015601</v>
      </c>
      <c r="J20" s="9">
        <v>148487100489.366</v>
      </c>
      <c r="L20" s="9">
        <v>0</v>
      </c>
      <c r="N20" s="9">
        <v>0</v>
      </c>
      <c r="P20" s="9">
        <v>0</v>
      </c>
      <c r="R20" s="9">
        <v>0</v>
      </c>
      <c r="T20" s="9">
        <v>10530883</v>
      </c>
      <c r="V20" s="9">
        <v>16750</v>
      </c>
      <c r="X20" s="9">
        <v>128392015601</v>
      </c>
      <c r="Z20" s="9">
        <v>175028777846.367</v>
      </c>
      <c r="AB20" s="10">
        <v>3.41</v>
      </c>
    </row>
    <row r="21" spans="1:28" ht="18.75" x14ac:dyDescent="0.2">
      <c r="A21" s="29" t="s">
        <v>31</v>
      </c>
      <c r="B21" s="29"/>
      <c r="C21" s="29"/>
      <c r="E21" s="30">
        <v>1290000</v>
      </c>
      <c r="F21" s="30"/>
      <c r="H21" s="9">
        <v>49756136592</v>
      </c>
      <c r="J21" s="9">
        <v>177271119267</v>
      </c>
      <c r="L21" s="9">
        <v>0</v>
      </c>
      <c r="N21" s="9">
        <v>0</v>
      </c>
      <c r="P21" s="9">
        <v>0</v>
      </c>
      <c r="R21" s="9">
        <v>0</v>
      </c>
      <c r="T21" s="9">
        <v>1290000</v>
      </c>
      <c r="V21" s="9">
        <v>137620</v>
      </c>
      <c r="X21" s="9">
        <v>49756136592</v>
      </c>
      <c r="Z21" s="9">
        <v>176157494646</v>
      </c>
      <c r="AB21" s="10">
        <v>3.43</v>
      </c>
    </row>
    <row r="22" spans="1:28" ht="18.75" x14ac:dyDescent="0.2">
      <c r="A22" s="29" t="s">
        <v>32</v>
      </c>
      <c r="B22" s="29"/>
      <c r="C22" s="29"/>
      <c r="E22" s="30">
        <v>1525737</v>
      </c>
      <c r="F22" s="30"/>
      <c r="H22" s="9">
        <v>98989363425</v>
      </c>
      <c r="J22" s="9">
        <v>191120171009.45801</v>
      </c>
      <c r="L22" s="9">
        <v>0</v>
      </c>
      <c r="N22" s="9">
        <v>0</v>
      </c>
      <c r="P22" s="9">
        <v>0</v>
      </c>
      <c r="R22" s="9">
        <v>0</v>
      </c>
      <c r="T22" s="9">
        <v>1525737</v>
      </c>
      <c r="V22" s="9">
        <v>124900</v>
      </c>
      <c r="X22" s="9">
        <v>98989363425</v>
      </c>
      <c r="Z22" s="9">
        <v>189091487318.45099</v>
      </c>
      <c r="AB22" s="10">
        <v>3.69</v>
      </c>
    </row>
    <row r="23" spans="1:28" ht="18.75" x14ac:dyDescent="0.2">
      <c r="A23" s="29" t="s">
        <v>33</v>
      </c>
      <c r="B23" s="29"/>
      <c r="C23" s="29"/>
      <c r="E23" s="30">
        <v>28816665</v>
      </c>
      <c r="F23" s="30"/>
      <c r="H23" s="9">
        <v>68875984199</v>
      </c>
      <c r="J23" s="9">
        <v>123325543230.399</v>
      </c>
      <c r="L23" s="9">
        <v>0</v>
      </c>
      <c r="N23" s="9">
        <v>0</v>
      </c>
      <c r="P23" s="9">
        <v>0</v>
      </c>
      <c r="R23" s="9">
        <v>0</v>
      </c>
      <c r="T23" s="9">
        <v>28816665</v>
      </c>
      <c r="V23" s="9">
        <v>4744</v>
      </c>
      <c r="X23" s="9">
        <v>68875984199</v>
      </c>
      <c r="Z23" s="9">
        <v>135649519379.785</v>
      </c>
      <c r="AB23" s="10">
        <v>2.64</v>
      </c>
    </row>
    <row r="24" spans="1:28" ht="18.75" x14ac:dyDescent="0.2">
      <c r="A24" s="29" t="s">
        <v>34</v>
      </c>
      <c r="B24" s="29"/>
      <c r="C24" s="29"/>
      <c r="E24" s="30">
        <v>6328972</v>
      </c>
      <c r="F24" s="30"/>
      <c r="H24" s="9">
        <v>85955556315</v>
      </c>
      <c r="J24" s="9">
        <v>93823932753.813599</v>
      </c>
      <c r="L24" s="9">
        <v>0</v>
      </c>
      <c r="N24" s="9">
        <v>0</v>
      </c>
      <c r="P24" s="9">
        <v>0</v>
      </c>
      <c r="R24" s="9">
        <v>0</v>
      </c>
      <c r="T24" s="9">
        <v>6328972</v>
      </c>
      <c r="V24" s="9">
        <v>16580</v>
      </c>
      <c r="X24" s="9">
        <v>85955556315</v>
      </c>
      <c r="Z24" s="9">
        <v>104123213189.97501</v>
      </c>
      <c r="AB24" s="10">
        <v>2.0299999999999998</v>
      </c>
    </row>
    <row r="25" spans="1:28" ht="18.75" x14ac:dyDescent="0.2">
      <c r="A25" s="29" t="s">
        <v>35</v>
      </c>
      <c r="B25" s="29"/>
      <c r="C25" s="29"/>
      <c r="E25" s="30">
        <v>74342016</v>
      </c>
      <c r="F25" s="30"/>
      <c r="H25" s="9">
        <v>167016668522</v>
      </c>
      <c r="J25" s="9">
        <v>286586163360.40302</v>
      </c>
      <c r="L25" s="9">
        <v>12775486</v>
      </c>
      <c r="N25" s="9">
        <v>51599219487</v>
      </c>
      <c r="P25" s="9">
        <v>0</v>
      </c>
      <c r="R25" s="9">
        <v>0</v>
      </c>
      <c r="T25" s="9">
        <v>87117502</v>
      </c>
      <c r="V25" s="9">
        <v>3992</v>
      </c>
      <c r="X25" s="9">
        <v>218615888009</v>
      </c>
      <c r="Z25" s="9">
        <v>345084782168.48401</v>
      </c>
      <c r="AB25" s="10">
        <v>6.73</v>
      </c>
    </row>
    <row r="26" spans="1:28" ht="18.75" x14ac:dyDescent="0.2">
      <c r="A26" s="29" t="s">
        <v>36</v>
      </c>
      <c r="B26" s="29"/>
      <c r="C26" s="29"/>
      <c r="E26" s="30">
        <v>5762928</v>
      </c>
      <c r="F26" s="30"/>
      <c r="H26" s="9">
        <v>53707308112</v>
      </c>
      <c r="J26" s="9">
        <v>56497599997.612801</v>
      </c>
      <c r="L26" s="9">
        <v>0</v>
      </c>
      <c r="N26" s="9">
        <v>0</v>
      </c>
      <c r="P26" s="9">
        <v>0</v>
      </c>
      <c r="R26" s="9">
        <v>0</v>
      </c>
      <c r="T26" s="9">
        <v>5762928</v>
      </c>
      <c r="V26" s="9">
        <v>11220</v>
      </c>
      <c r="X26" s="9">
        <v>53707308112</v>
      </c>
      <c r="Z26" s="9">
        <v>64160229956.8032</v>
      </c>
      <c r="AB26" s="10">
        <v>1.25</v>
      </c>
    </row>
    <row r="27" spans="1:28" ht="18.75" x14ac:dyDescent="0.2">
      <c r="A27" s="29" t="s">
        <v>37</v>
      </c>
      <c r="B27" s="29"/>
      <c r="C27" s="29"/>
      <c r="E27" s="30">
        <v>50817960</v>
      </c>
      <c r="F27" s="30"/>
      <c r="H27" s="9">
        <v>91665751778</v>
      </c>
      <c r="J27" s="9">
        <v>96110311444.495193</v>
      </c>
      <c r="L27" s="9">
        <v>0</v>
      </c>
      <c r="N27" s="9">
        <v>0</v>
      </c>
      <c r="P27" s="9">
        <v>0</v>
      </c>
      <c r="R27" s="9">
        <v>0</v>
      </c>
      <c r="T27" s="9">
        <v>50817960</v>
      </c>
      <c r="V27" s="9">
        <v>1889</v>
      </c>
      <c r="X27" s="9">
        <v>91665751778</v>
      </c>
      <c r="Z27" s="9">
        <v>95253084112.618805</v>
      </c>
      <c r="AB27" s="10">
        <v>1.86</v>
      </c>
    </row>
    <row r="28" spans="1:28" ht="18.75" x14ac:dyDescent="0.2">
      <c r="A28" s="29" t="s">
        <v>38</v>
      </c>
      <c r="B28" s="29"/>
      <c r="C28" s="29"/>
      <c r="E28" s="30">
        <v>6000000</v>
      </c>
      <c r="F28" s="30"/>
      <c r="H28" s="9">
        <v>102036088662</v>
      </c>
      <c r="J28" s="9">
        <v>121566966780</v>
      </c>
      <c r="L28" s="9">
        <v>0</v>
      </c>
      <c r="N28" s="9">
        <v>0</v>
      </c>
      <c r="P28" s="9">
        <v>0</v>
      </c>
      <c r="R28" s="9">
        <v>0</v>
      </c>
      <c r="T28" s="9">
        <v>6000000</v>
      </c>
      <c r="V28" s="9">
        <v>20965</v>
      </c>
      <c r="X28" s="9">
        <v>102036088662</v>
      </c>
      <c r="Z28" s="9">
        <v>124817643300</v>
      </c>
      <c r="AB28" s="10">
        <v>2.4300000000000002</v>
      </c>
    </row>
    <row r="29" spans="1:28" ht="18.75" x14ac:dyDescent="0.2">
      <c r="A29" s="29" t="s">
        <v>39</v>
      </c>
      <c r="B29" s="29"/>
      <c r="C29" s="29"/>
      <c r="E29" s="30">
        <v>2856960</v>
      </c>
      <c r="F29" s="30"/>
      <c r="H29" s="9">
        <v>41802949738</v>
      </c>
      <c r="J29" s="9">
        <v>55053286078.463997</v>
      </c>
      <c r="L29" s="9">
        <v>0</v>
      </c>
      <c r="N29" s="9">
        <v>0</v>
      </c>
      <c r="P29" s="9">
        <v>-2856960</v>
      </c>
      <c r="R29" s="9">
        <v>51737687972</v>
      </c>
      <c r="T29" s="9">
        <v>0</v>
      </c>
      <c r="V29" s="9">
        <v>0</v>
      </c>
      <c r="X29" s="9">
        <v>0</v>
      </c>
      <c r="Z29" s="9">
        <v>0</v>
      </c>
      <c r="AB29" s="10">
        <v>0</v>
      </c>
    </row>
    <row r="30" spans="1:28" ht="18.75" x14ac:dyDescent="0.2">
      <c r="A30" s="29" t="s">
        <v>40</v>
      </c>
      <c r="B30" s="29"/>
      <c r="C30" s="29"/>
      <c r="E30" s="30">
        <v>7389431</v>
      </c>
      <c r="F30" s="30"/>
      <c r="H30" s="9">
        <v>102817760047</v>
      </c>
      <c r="J30" s="9">
        <v>142320150655.362</v>
      </c>
      <c r="L30" s="9">
        <v>0</v>
      </c>
      <c r="N30" s="9">
        <v>0</v>
      </c>
      <c r="P30" s="9">
        <v>-639872</v>
      </c>
      <c r="R30" s="9">
        <v>11772395784</v>
      </c>
      <c r="T30" s="9">
        <v>6749559</v>
      </c>
      <c r="V30" s="9">
        <v>19670</v>
      </c>
      <c r="X30" s="9">
        <v>93914475649</v>
      </c>
      <c r="Z30" s="9">
        <v>131737561158.653</v>
      </c>
      <c r="AB30" s="10">
        <v>2.57</v>
      </c>
    </row>
    <row r="31" spans="1:28" ht="18.75" x14ac:dyDescent="0.2">
      <c r="A31" s="29" t="s">
        <v>41</v>
      </c>
      <c r="B31" s="29"/>
      <c r="C31" s="29"/>
      <c r="E31" s="30">
        <v>38812377</v>
      </c>
      <c r="F31" s="30"/>
      <c r="H31" s="9">
        <v>205246147609</v>
      </c>
      <c r="J31" s="9">
        <v>445587974259.39001</v>
      </c>
      <c r="L31" s="9">
        <v>0</v>
      </c>
      <c r="N31" s="9">
        <v>0</v>
      </c>
      <c r="P31" s="9">
        <v>0</v>
      </c>
      <c r="R31" s="9">
        <v>0</v>
      </c>
      <c r="T31" s="9">
        <v>38812377</v>
      </c>
      <c r="V31" s="9">
        <v>15890</v>
      </c>
      <c r="X31" s="9">
        <v>205246147609</v>
      </c>
      <c r="Z31" s="9">
        <v>611961357906.80298</v>
      </c>
      <c r="AB31" s="10">
        <v>11.93</v>
      </c>
    </row>
    <row r="32" spans="1:28" ht="18.75" x14ac:dyDescent="0.2">
      <c r="A32" s="29" t="s">
        <v>42</v>
      </c>
      <c r="B32" s="29"/>
      <c r="C32" s="29"/>
      <c r="E32" s="30">
        <v>6091506</v>
      </c>
      <c r="F32" s="30"/>
      <c r="H32" s="9">
        <v>71396235439</v>
      </c>
      <c r="J32" s="9">
        <v>127718566256.64101</v>
      </c>
      <c r="L32" s="9">
        <v>0</v>
      </c>
      <c r="N32" s="9">
        <v>0</v>
      </c>
      <c r="P32" s="9">
        <v>0</v>
      </c>
      <c r="R32" s="9">
        <v>0</v>
      </c>
      <c r="T32" s="9">
        <v>6091506</v>
      </c>
      <c r="V32" s="9">
        <v>21440</v>
      </c>
      <c r="X32" s="9">
        <v>71396235439</v>
      </c>
      <c r="Z32" s="9">
        <v>129592336040.813</v>
      </c>
      <c r="AB32" s="10">
        <v>2.5299999999999998</v>
      </c>
    </row>
    <row r="33" spans="1:28" ht="18.75" x14ac:dyDescent="0.2">
      <c r="A33" s="29" t="s">
        <v>43</v>
      </c>
      <c r="B33" s="29"/>
      <c r="C33" s="29"/>
      <c r="E33" s="30">
        <v>515000</v>
      </c>
      <c r="F33" s="30"/>
      <c r="H33" s="9">
        <v>8416695058</v>
      </c>
      <c r="J33" s="9">
        <v>10353245953</v>
      </c>
      <c r="L33" s="9">
        <v>0</v>
      </c>
      <c r="N33" s="9">
        <v>0</v>
      </c>
      <c r="P33" s="9">
        <v>-257500</v>
      </c>
      <c r="R33" s="9">
        <v>5555964171</v>
      </c>
      <c r="T33" s="9">
        <v>257500</v>
      </c>
      <c r="V33" s="9">
        <v>18810</v>
      </c>
      <c r="X33" s="9">
        <v>4208347534</v>
      </c>
      <c r="Z33" s="9">
        <v>4806134165.25</v>
      </c>
      <c r="AB33" s="10">
        <v>0.09</v>
      </c>
    </row>
    <row r="34" spans="1:28" ht="18.75" x14ac:dyDescent="0.2">
      <c r="A34" s="29" t="s">
        <v>44</v>
      </c>
      <c r="B34" s="29"/>
      <c r="C34" s="29"/>
      <c r="E34" s="30">
        <v>8826002</v>
      </c>
      <c r="F34" s="30"/>
      <c r="H34" s="9">
        <v>89131482114</v>
      </c>
      <c r="J34" s="9">
        <v>132242432768.554</v>
      </c>
      <c r="L34" s="9">
        <v>0</v>
      </c>
      <c r="N34" s="9">
        <v>0</v>
      </c>
      <c r="P34" s="9">
        <v>0</v>
      </c>
      <c r="R34" s="9">
        <v>0</v>
      </c>
      <c r="T34" s="9">
        <v>8826002</v>
      </c>
      <c r="V34" s="9">
        <v>16480</v>
      </c>
      <c r="X34" s="9">
        <v>89131482114</v>
      </c>
      <c r="Z34" s="9">
        <v>144328165034.819</v>
      </c>
      <c r="AB34" s="10">
        <v>2.81</v>
      </c>
    </row>
    <row r="35" spans="1:28" ht="18.75" x14ac:dyDescent="0.2">
      <c r="A35" s="29" t="s">
        <v>45</v>
      </c>
      <c r="B35" s="29"/>
      <c r="C35" s="29"/>
      <c r="E35" s="30">
        <v>14881956</v>
      </c>
      <c r="F35" s="30"/>
      <c r="H35" s="9">
        <v>56024819514</v>
      </c>
      <c r="J35" s="9">
        <v>60736335708.733597</v>
      </c>
      <c r="L35" s="9">
        <v>0</v>
      </c>
      <c r="N35" s="9">
        <v>0</v>
      </c>
      <c r="P35" s="9">
        <v>0</v>
      </c>
      <c r="R35" s="9">
        <v>0</v>
      </c>
      <c r="T35" s="9">
        <v>14881956</v>
      </c>
      <c r="V35" s="9">
        <v>3970</v>
      </c>
      <c r="X35" s="9">
        <v>56024819514</v>
      </c>
      <c r="Z35" s="9">
        <v>58624666366.076401</v>
      </c>
      <c r="AB35" s="10">
        <v>1.1399999999999999</v>
      </c>
    </row>
    <row r="36" spans="1:28" ht="18.75" x14ac:dyDescent="0.2">
      <c r="A36" s="29" t="s">
        <v>46</v>
      </c>
      <c r="B36" s="29"/>
      <c r="C36" s="29"/>
      <c r="E36" s="30">
        <v>9360000</v>
      </c>
      <c r="F36" s="30"/>
      <c r="H36" s="9">
        <v>46112155830</v>
      </c>
      <c r="J36" s="9">
        <v>69657354000</v>
      </c>
      <c r="L36" s="9">
        <v>0</v>
      </c>
      <c r="N36" s="9">
        <v>0</v>
      </c>
      <c r="P36" s="9">
        <v>-2143353</v>
      </c>
      <c r="R36" s="9">
        <v>15569890408</v>
      </c>
      <c r="T36" s="9">
        <v>7216647</v>
      </c>
      <c r="V36" s="9">
        <v>7370</v>
      </c>
      <c r="X36" s="9">
        <v>35552900758</v>
      </c>
      <c r="Z36" s="9">
        <v>52775555288.7453</v>
      </c>
      <c r="AB36" s="10">
        <v>1.03</v>
      </c>
    </row>
    <row r="37" spans="1:28" ht="18.75" x14ac:dyDescent="0.2">
      <c r="A37" s="29" t="s">
        <v>47</v>
      </c>
      <c r="B37" s="29"/>
      <c r="C37" s="29"/>
      <c r="E37" s="30">
        <v>13069848</v>
      </c>
      <c r="F37" s="30"/>
      <c r="H37" s="9">
        <v>44610927098</v>
      </c>
      <c r="J37" s="9">
        <v>60732975045.037697</v>
      </c>
      <c r="L37" s="9">
        <v>0</v>
      </c>
      <c r="N37" s="9">
        <v>0</v>
      </c>
      <c r="P37" s="9">
        <v>0</v>
      </c>
      <c r="R37" s="9">
        <v>0</v>
      </c>
      <c r="T37" s="9">
        <v>13069848</v>
      </c>
      <c r="V37" s="9">
        <v>5910</v>
      </c>
      <c r="X37" s="9">
        <v>44610927098</v>
      </c>
      <c r="Z37" s="9">
        <v>76645714823.013596</v>
      </c>
      <c r="AB37" s="10">
        <v>1.49</v>
      </c>
    </row>
    <row r="38" spans="1:28" ht="18.75" x14ac:dyDescent="0.2">
      <c r="A38" s="29" t="s">
        <v>48</v>
      </c>
      <c r="B38" s="29"/>
      <c r="C38" s="29"/>
      <c r="E38" s="30">
        <v>360000</v>
      </c>
      <c r="F38" s="30"/>
      <c r="H38" s="9">
        <v>3549219768</v>
      </c>
      <c r="J38" s="9">
        <v>4543802784</v>
      </c>
      <c r="L38" s="9">
        <v>0</v>
      </c>
      <c r="N38" s="9">
        <v>0</v>
      </c>
      <c r="P38" s="9">
        <v>0</v>
      </c>
      <c r="R38" s="9">
        <v>0</v>
      </c>
      <c r="T38" s="9">
        <v>360000</v>
      </c>
      <c r="V38" s="9">
        <v>13000</v>
      </c>
      <c r="X38" s="9">
        <v>3549219768</v>
      </c>
      <c r="Z38" s="9">
        <v>4643823600</v>
      </c>
      <c r="AB38" s="10">
        <v>0.09</v>
      </c>
    </row>
    <row r="39" spans="1:28" ht="18.75" x14ac:dyDescent="0.2">
      <c r="A39" s="29" t="s">
        <v>49</v>
      </c>
      <c r="B39" s="29"/>
      <c r="C39" s="29"/>
      <c r="E39" s="30">
        <v>267500</v>
      </c>
      <c r="F39" s="30"/>
      <c r="H39" s="9">
        <v>7643907195</v>
      </c>
      <c r="J39" s="9">
        <v>7883337082.5</v>
      </c>
      <c r="L39" s="9">
        <v>0</v>
      </c>
      <c r="N39" s="9">
        <v>0</v>
      </c>
      <c r="P39" s="9">
        <v>-133750</v>
      </c>
      <c r="R39" s="9">
        <v>4678243034</v>
      </c>
      <c r="T39" s="9">
        <v>133750</v>
      </c>
      <c r="V39" s="9">
        <v>41800</v>
      </c>
      <c r="X39" s="9">
        <v>3821953598</v>
      </c>
      <c r="Z39" s="9">
        <v>5547533502.5</v>
      </c>
      <c r="AB39" s="10">
        <v>0.11</v>
      </c>
    </row>
    <row r="40" spans="1:28" ht="18.75" x14ac:dyDescent="0.2">
      <c r="A40" s="29" t="s">
        <v>50</v>
      </c>
      <c r="B40" s="29"/>
      <c r="C40" s="29"/>
      <c r="E40" s="30">
        <v>0</v>
      </c>
      <c r="F40" s="30"/>
      <c r="H40" s="9">
        <v>0</v>
      </c>
      <c r="J40" s="9">
        <v>0</v>
      </c>
      <c r="L40" s="9">
        <v>150000</v>
      </c>
      <c r="N40" s="9">
        <v>1341537664</v>
      </c>
      <c r="P40" s="9">
        <v>0</v>
      </c>
      <c r="R40" s="9">
        <v>0</v>
      </c>
      <c r="T40" s="9">
        <v>150000</v>
      </c>
      <c r="V40" s="9">
        <v>8780</v>
      </c>
      <c r="X40" s="9">
        <v>1341537664</v>
      </c>
      <c r="Z40" s="9">
        <v>1306819590</v>
      </c>
      <c r="AB40" s="10">
        <v>0.03</v>
      </c>
    </row>
    <row r="41" spans="1:28" ht="18.75" x14ac:dyDescent="0.2">
      <c r="A41" s="29" t="s">
        <v>51</v>
      </c>
      <c r="B41" s="29"/>
      <c r="C41" s="29"/>
      <c r="E41" s="30">
        <v>0</v>
      </c>
      <c r="F41" s="30"/>
      <c r="H41" s="9">
        <v>0</v>
      </c>
      <c r="J41" s="9">
        <v>0</v>
      </c>
      <c r="L41" s="9">
        <v>2513000</v>
      </c>
      <c r="N41" s="9">
        <v>15823366652</v>
      </c>
      <c r="P41" s="9">
        <v>0</v>
      </c>
      <c r="R41" s="9">
        <v>0</v>
      </c>
      <c r="T41" s="9">
        <v>2513000</v>
      </c>
      <c r="V41" s="9">
        <v>7340</v>
      </c>
      <c r="X41" s="9">
        <v>15823366652</v>
      </c>
      <c r="Z41" s="9">
        <v>18302836903.400002</v>
      </c>
      <c r="AB41" s="10">
        <v>0.36</v>
      </c>
    </row>
    <row r="42" spans="1:28" ht="18.75" x14ac:dyDescent="0.2">
      <c r="A42" s="31" t="s">
        <v>52</v>
      </c>
      <c r="B42" s="31"/>
      <c r="C42" s="31"/>
      <c r="D42" s="12"/>
      <c r="E42" s="30">
        <v>0</v>
      </c>
      <c r="F42" s="51"/>
      <c r="H42" s="13">
        <v>0</v>
      </c>
      <c r="J42" s="13">
        <v>0</v>
      </c>
      <c r="L42" s="22">
        <v>1310386</v>
      </c>
      <c r="N42" s="13">
        <v>15903157006</v>
      </c>
      <c r="P42" s="22">
        <v>0</v>
      </c>
      <c r="R42" s="13">
        <v>0</v>
      </c>
      <c r="T42" s="22">
        <v>1310386</v>
      </c>
      <c r="V42" s="22">
        <v>10420</v>
      </c>
      <c r="X42" s="13">
        <v>15903157006</v>
      </c>
      <c r="Z42" s="13">
        <f>13548674983.0124-17</f>
        <v>13548674966.0124</v>
      </c>
      <c r="AB42" s="14">
        <v>0.26</v>
      </c>
    </row>
    <row r="43" spans="1:28" ht="21" x14ac:dyDescent="0.2">
      <c r="A43" s="33" t="s">
        <v>53</v>
      </c>
      <c r="B43" s="33"/>
      <c r="C43" s="33"/>
      <c r="D43" s="33"/>
      <c r="F43" s="22"/>
      <c r="H43" s="16">
        <v>2848861284201</v>
      </c>
      <c r="J43" s="16">
        <v>4450740561593.2305</v>
      </c>
      <c r="L43" s="22"/>
      <c r="N43" s="16">
        <v>84667280809</v>
      </c>
      <c r="P43" s="22"/>
      <c r="R43" s="16">
        <v>89314181370</v>
      </c>
      <c r="T43" s="22"/>
      <c r="V43" s="22"/>
      <c r="X43" s="16">
        <v>2864232771224</v>
      </c>
      <c r="Z43" s="16">
        <f>SUM(Z9:Z42)</f>
        <v>5085028894201.0381</v>
      </c>
      <c r="AB43" s="17">
        <v>99.13</v>
      </c>
    </row>
    <row r="44" spans="1:28" x14ac:dyDescent="0.2">
      <c r="X44" s="21"/>
      <c r="Z44" s="21"/>
    </row>
    <row r="45" spans="1:28" x14ac:dyDescent="0.2">
      <c r="X45" s="21"/>
      <c r="Z45" s="21"/>
    </row>
  </sheetData>
  <mergeCells count="82">
    <mergeCell ref="A41:C41"/>
    <mergeCell ref="E41:F41"/>
    <mergeCell ref="A42:C42"/>
    <mergeCell ref="E42:F42"/>
    <mergeCell ref="A43:D43"/>
    <mergeCell ref="A38:C38"/>
    <mergeCell ref="E38:F38"/>
    <mergeCell ref="A39:C39"/>
    <mergeCell ref="E39:F39"/>
    <mergeCell ref="A40:C40"/>
    <mergeCell ref="E40:F40"/>
    <mergeCell ref="A35:C35"/>
    <mergeCell ref="E35:F35"/>
    <mergeCell ref="A36:C36"/>
    <mergeCell ref="E36:F36"/>
    <mergeCell ref="A37:C37"/>
    <mergeCell ref="E37:F37"/>
    <mergeCell ref="A32:C32"/>
    <mergeCell ref="E32:F32"/>
    <mergeCell ref="A33:C33"/>
    <mergeCell ref="E33:F33"/>
    <mergeCell ref="A34:C34"/>
    <mergeCell ref="E34:F34"/>
    <mergeCell ref="A29:C29"/>
    <mergeCell ref="E29:F29"/>
    <mergeCell ref="A30:C30"/>
    <mergeCell ref="E30:F30"/>
    <mergeCell ref="A31:C31"/>
    <mergeCell ref="E31:F31"/>
    <mergeCell ref="A26:C26"/>
    <mergeCell ref="E26:F26"/>
    <mergeCell ref="A27:C27"/>
    <mergeCell ref="E27:F27"/>
    <mergeCell ref="A28:C28"/>
    <mergeCell ref="E28:F28"/>
    <mergeCell ref="A23:C23"/>
    <mergeCell ref="E23:F23"/>
    <mergeCell ref="A24:C24"/>
    <mergeCell ref="E24:F24"/>
    <mergeCell ref="A25:C25"/>
    <mergeCell ref="E25:F25"/>
    <mergeCell ref="A20:C20"/>
    <mergeCell ref="E20:F20"/>
    <mergeCell ref="A21:C21"/>
    <mergeCell ref="E21:F21"/>
    <mergeCell ref="A22:C22"/>
    <mergeCell ref="E22:F22"/>
    <mergeCell ref="A17:C17"/>
    <mergeCell ref="E17:F17"/>
    <mergeCell ref="A18:C18"/>
    <mergeCell ref="E18:F18"/>
    <mergeCell ref="A19:C19"/>
    <mergeCell ref="E19:F19"/>
    <mergeCell ref="A14:C14"/>
    <mergeCell ref="E14:F14"/>
    <mergeCell ref="A15:C15"/>
    <mergeCell ref="E15:F15"/>
    <mergeCell ref="A16:C16"/>
    <mergeCell ref="E16:F16"/>
    <mergeCell ref="A11:C11"/>
    <mergeCell ref="E11:F11"/>
    <mergeCell ref="A12:C12"/>
    <mergeCell ref="E12:F12"/>
    <mergeCell ref="A13:C13"/>
    <mergeCell ref="E13:F13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Q45"/>
  <sheetViews>
    <sheetView rightToLeft="1" tabSelected="1" view="pageBreakPreview" topLeftCell="A22" zoomScale="130" zoomScaleNormal="100" zoomScaleSheetLayoutView="130" workbookViewId="0">
      <selection activeCell="O42" sqref="O42:O50"/>
    </sheetView>
  </sheetViews>
  <sheetFormatPr defaultRowHeight="12.75" x14ac:dyDescent="0.2"/>
  <cols>
    <col min="1" max="1" width="27.5703125" bestFit="1" customWidth="1"/>
    <col min="2" max="2" width="1.28515625" customWidth="1"/>
    <col min="3" max="3" width="11.85546875" bestFit="1" customWidth="1"/>
    <col min="4" max="4" width="1.28515625" customWidth="1"/>
    <col min="5" max="5" width="17.85546875" bestFit="1" customWidth="1"/>
    <col min="6" max="6" width="1.28515625" customWidth="1"/>
    <col min="7" max="7" width="17.7109375" bestFit="1" customWidth="1"/>
    <col min="8" max="8" width="1.28515625" customWidth="1"/>
    <col min="9" max="9" width="26.5703125" bestFit="1" customWidth="1"/>
    <col min="10" max="10" width="1.28515625" customWidth="1"/>
    <col min="11" max="11" width="11.85546875" bestFit="1" customWidth="1"/>
    <col min="12" max="12" width="1.28515625" customWidth="1"/>
    <col min="13" max="13" width="17.85546875" bestFit="1" customWidth="1"/>
    <col min="14" max="14" width="1.28515625" customWidth="1"/>
    <col min="15" max="15" width="17.5703125" bestFit="1" customWidth="1"/>
    <col min="16" max="16" width="1.28515625" customWidth="1"/>
    <col min="17" max="17" width="17.7109375" bestFit="1" customWidth="1"/>
  </cols>
  <sheetData>
    <row r="1" spans="1:17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25.5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4" x14ac:dyDescent="0.2">
      <c r="A5" s="24" t="s">
        <v>107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</row>
    <row r="6" spans="1:17" ht="21" x14ac:dyDescent="0.2">
      <c r="A6" s="25" t="s">
        <v>64</v>
      </c>
      <c r="C6" s="25" t="s">
        <v>76</v>
      </c>
      <c r="D6" s="25"/>
      <c r="E6" s="25"/>
      <c r="F6" s="25"/>
      <c r="G6" s="25"/>
      <c r="H6" s="25"/>
      <c r="I6" s="25"/>
      <c r="K6" s="25" t="s">
        <v>77</v>
      </c>
      <c r="L6" s="25"/>
      <c r="M6" s="25"/>
      <c r="N6" s="25"/>
      <c r="O6" s="25"/>
      <c r="P6" s="25"/>
      <c r="Q6" s="25"/>
    </row>
    <row r="7" spans="1:17" ht="42" x14ac:dyDescent="0.2">
      <c r="A7" s="25"/>
      <c r="C7" s="18" t="s">
        <v>13</v>
      </c>
      <c r="D7" s="3"/>
      <c r="E7" s="18" t="s">
        <v>15</v>
      </c>
      <c r="F7" s="3"/>
      <c r="G7" s="18" t="s">
        <v>105</v>
      </c>
      <c r="H7" s="3"/>
      <c r="I7" s="18" t="s">
        <v>108</v>
      </c>
      <c r="K7" s="18" t="s">
        <v>13</v>
      </c>
      <c r="L7" s="3"/>
      <c r="M7" s="18" t="s">
        <v>15</v>
      </c>
      <c r="N7" s="3"/>
      <c r="O7" s="18" t="s">
        <v>105</v>
      </c>
      <c r="P7" s="3"/>
      <c r="Q7" s="18" t="s">
        <v>108</v>
      </c>
    </row>
    <row r="8" spans="1:17" ht="18.75" x14ac:dyDescent="0.2">
      <c r="A8" s="5" t="s">
        <v>21</v>
      </c>
      <c r="C8" s="6">
        <v>697087</v>
      </c>
      <c r="E8" s="6">
        <v>423796764680</v>
      </c>
      <c r="G8" s="6">
        <v>273193246467</v>
      </c>
      <c r="I8" s="6">
        <v>150603518213</v>
      </c>
      <c r="K8" s="6">
        <v>697087</v>
      </c>
      <c r="M8" s="6">
        <v>423796764680</v>
      </c>
      <c r="O8" s="6">
        <v>195686067455</v>
      </c>
      <c r="Q8" s="6">
        <v>228110697225</v>
      </c>
    </row>
    <row r="9" spans="1:17" ht="18.75" x14ac:dyDescent="0.2">
      <c r="A9" s="8" t="s">
        <v>47</v>
      </c>
      <c r="C9" s="9">
        <v>13069848</v>
      </c>
      <c r="E9" s="9">
        <v>76645714823</v>
      </c>
      <c r="G9" s="9">
        <v>60732975045</v>
      </c>
      <c r="I9" s="9">
        <v>15912739778</v>
      </c>
      <c r="K9" s="9">
        <v>13069848</v>
      </c>
      <c r="M9" s="9">
        <v>76645714823</v>
      </c>
      <c r="O9" s="9">
        <v>50980931354</v>
      </c>
      <c r="Q9" s="9">
        <v>25664783469</v>
      </c>
    </row>
    <row r="10" spans="1:17" ht="18.75" x14ac:dyDescent="0.2">
      <c r="A10" s="8" t="s">
        <v>34</v>
      </c>
      <c r="C10" s="9">
        <v>6328972</v>
      </c>
      <c r="E10" s="9">
        <v>104123213189</v>
      </c>
      <c r="G10" s="9">
        <v>93823932753</v>
      </c>
      <c r="I10" s="9">
        <v>10299280436</v>
      </c>
      <c r="K10" s="9">
        <v>6328972</v>
      </c>
      <c r="M10" s="9">
        <v>104123213189</v>
      </c>
      <c r="O10" s="9">
        <v>94180979810</v>
      </c>
      <c r="Q10" s="9">
        <v>9942233379</v>
      </c>
    </row>
    <row r="11" spans="1:17" ht="18.75" x14ac:dyDescent="0.2">
      <c r="A11" s="8" t="s">
        <v>31</v>
      </c>
      <c r="C11" s="9">
        <v>1290000</v>
      </c>
      <c r="E11" s="9">
        <v>176157494646</v>
      </c>
      <c r="G11" s="9">
        <v>177271119267</v>
      </c>
      <c r="I11" s="9">
        <v>-1113624621</v>
      </c>
      <c r="K11" s="9">
        <v>1290000</v>
      </c>
      <c r="M11" s="9">
        <v>176157494646</v>
      </c>
      <c r="O11" s="9">
        <v>182872296945</v>
      </c>
      <c r="Q11" s="9">
        <v>-6714802299</v>
      </c>
    </row>
    <row r="12" spans="1:17" ht="18.75" x14ac:dyDescent="0.2">
      <c r="A12" s="8" t="s">
        <v>46</v>
      </c>
      <c r="C12" s="9">
        <v>7216647</v>
      </c>
      <c r="E12" s="9">
        <v>52775555288</v>
      </c>
      <c r="G12" s="9">
        <v>53848301934</v>
      </c>
      <c r="I12" s="9">
        <v>-1072746645</v>
      </c>
      <c r="K12" s="9">
        <v>7216647</v>
      </c>
      <c r="M12" s="9">
        <v>52775555288</v>
      </c>
      <c r="O12" s="9">
        <v>53228913294</v>
      </c>
      <c r="Q12" s="9">
        <v>-453358005</v>
      </c>
    </row>
    <row r="13" spans="1:17" ht="18.75" x14ac:dyDescent="0.2">
      <c r="A13" s="8" t="s">
        <v>44</v>
      </c>
      <c r="C13" s="9">
        <v>8826002</v>
      </c>
      <c r="E13" s="9">
        <v>144328165034</v>
      </c>
      <c r="G13" s="9">
        <v>132242432768</v>
      </c>
      <c r="I13" s="9">
        <v>12085732266</v>
      </c>
      <c r="K13" s="9">
        <v>8826002</v>
      </c>
      <c r="M13" s="9">
        <v>144328165034</v>
      </c>
      <c r="O13" s="9">
        <v>111598758304</v>
      </c>
      <c r="Q13" s="9">
        <v>32729406730</v>
      </c>
    </row>
    <row r="14" spans="1:17" ht="18.75" x14ac:dyDescent="0.2">
      <c r="A14" s="8" t="s">
        <v>52</v>
      </c>
      <c r="C14" s="9">
        <v>1310386</v>
      </c>
      <c r="E14" s="9">
        <v>13548674983</v>
      </c>
      <c r="G14" s="9">
        <v>15903157006</v>
      </c>
      <c r="I14" s="9">
        <v>-2354482022</v>
      </c>
      <c r="K14" s="9">
        <v>1310386</v>
      </c>
      <c r="M14" s="9">
        <v>13548674983</v>
      </c>
      <c r="O14" s="9">
        <v>15903157006</v>
      </c>
      <c r="Q14" s="9">
        <v>-2354482022</v>
      </c>
    </row>
    <row r="15" spans="1:17" ht="18.75" x14ac:dyDescent="0.2">
      <c r="A15" s="8" t="s">
        <v>26</v>
      </c>
      <c r="C15" s="9">
        <v>17231359</v>
      </c>
      <c r="E15" s="9">
        <v>119516142558</v>
      </c>
      <c r="G15" s="9">
        <v>125500498766</v>
      </c>
      <c r="I15" s="9">
        <v>-5984356207</v>
      </c>
      <c r="K15" s="9">
        <v>17231359</v>
      </c>
      <c r="M15" s="9">
        <v>119516142558</v>
      </c>
      <c r="O15" s="9">
        <v>83451671520</v>
      </c>
      <c r="Q15" s="9">
        <v>36064471038</v>
      </c>
    </row>
    <row r="16" spans="1:17" ht="18.75" x14ac:dyDescent="0.2">
      <c r="A16" s="8" t="s">
        <v>36</v>
      </c>
      <c r="C16" s="9">
        <v>5762928</v>
      </c>
      <c r="E16" s="9">
        <v>64160229956</v>
      </c>
      <c r="G16" s="9">
        <v>56497599997</v>
      </c>
      <c r="I16" s="9">
        <v>7662629959</v>
      </c>
      <c r="K16" s="9">
        <v>5762928</v>
      </c>
      <c r="M16" s="9">
        <v>64160229956</v>
      </c>
      <c r="O16" s="9">
        <v>49266291774</v>
      </c>
      <c r="Q16" s="9">
        <v>14893938182</v>
      </c>
    </row>
    <row r="17" spans="1:17" ht="18.75" x14ac:dyDescent="0.2">
      <c r="A17" s="8" t="s">
        <v>20</v>
      </c>
      <c r="C17" s="9">
        <v>29527778</v>
      </c>
      <c r="E17" s="9">
        <v>265746721463</v>
      </c>
      <c r="G17" s="9">
        <v>188688964369</v>
      </c>
      <c r="I17" s="9">
        <v>77057757094</v>
      </c>
      <c r="K17" s="9">
        <v>29527778</v>
      </c>
      <c r="M17" s="9">
        <v>265746721463</v>
      </c>
      <c r="O17" s="9">
        <v>121635051515</v>
      </c>
      <c r="Q17" s="9">
        <v>144111669948</v>
      </c>
    </row>
    <row r="18" spans="1:17" ht="18.75" x14ac:dyDescent="0.2">
      <c r="A18" s="8" t="s">
        <v>32</v>
      </c>
      <c r="C18" s="9">
        <v>1525737</v>
      </c>
      <c r="E18" s="9">
        <v>189091487318</v>
      </c>
      <c r="G18" s="9">
        <v>191120171009</v>
      </c>
      <c r="I18" s="9">
        <v>-2028683690</v>
      </c>
      <c r="K18" s="9">
        <v>1525737</v>
      </c>
      <c r="M18" s="9">
        <v>189091487318</v>
      </c>
      <c r="O18" s="9">
        <v>205112944882</v>
      </c>
      <c r="Q18" s="9">
        <v>-16021457563</v>
      </c>
    </row>
    <row r="19" spans="1:17" ht="18.75" x14ac:dyDescent="0.2">
      <c r="A19" s="8" t="s">
        <v>25</v>
      </c>
      <c r="C19" s="9">
        <v>7211111</v>
      </c>
      <c r="E19" s="9">
        <v>137239979567</v>
      </c>
      <c r="G19" s="9">
        <v>109119378957</v>
      </c>
      <c r="I19" s="9">
        <v>28120600610</v>
      </c>
      <c r="K19" s="9">
        <v>7211111</v>
      </c>
      <c r="M19" s="9">
        <v>137239979567</v>
      </c>
      <c r="O19" s="9">
        <v>86090140723</v>
      </c>
      <c r="Q19" s="9">
        <v>51149838844</v>
      </c>
    </row>
    <row r="20" spans="1:17" ht="18.75" x14ac:dyDescent="0.2">
      <c r="A20" s="8" t="s">
        <v>23</v>
      </c>
      <c r="C20" s="9">
        <v>34319631</v>
      </c>
      <c r="E20" s="9">
        <v>254045378282</v>
      </c>
      <c r="G20" s="9">
        <v>278905046666</v>
      </c>
      <c r="I20" s="9">
        <v>-24859668383</v>
      </c>
      <c r="K20" s="9">
        <v>34319631</v>
      </c>
      <c r="M20" s="9">
        <v>254045378282</v>
      </c>
      <c r="O20" s="9">
        <v>249724941711</v>
      </c>
      <c r="Q20" s="9">
        <v>4320436571</v>
      </c>
    </row>
    <row r="21" spans="1:17" ht="18.75" x14ac:dyDescent="0.2">
      <c r="A21" s="8" t="s">
        <v>33</v>
      </c>
      <c r="C21" s="9">
        <v>28816665</v>
      </c>
      <c r="E21" s="9">
        <v>135649519379</v>
      </c>
      <c r="G21" s="9">
        <v>123325543230</v>
      </c>
      <c r="I21" s="9">
        <v>12323976149</v>
      </c>
      <c r="K21" s="9">
        <v>28816665</v>
      </c>
      <c r="M21" s="9">
        <v>135649519379</v>
      </c>
      <c r="O21" s="9">
        <v>103380547888</v>
      </c>
      <c r="Q21" s="9">
        <v>32268971491</v>
      </c>
    </row>
    <row r="22" spans="1:17" ht="18.75" x14ac:dyDescent="0.2">
      <c r="A22" s="8" t="s">
        <v>45</v>
      </c>
      <c r="C22" s="9">
        <v>14881956</v>
      </c>
      <c r="E22" s="9">
        <v>58624666366</v>
      </c>
      <c r="G22" s="9">
        <v>60736335708</v>
      </c>
      <c r="I22" s="9">
        <v>-2111669341</v>
      </c>
      <c r="K22" s="9">
        <v>14881956</v>
      </c>
      <c r="M22" s="9">
        <v>58624666366</v>
      </c>
      <c r="O22" s="9">
        <v>56909337320</v>
      </c>
      <c r="Q22" s="9">
        <v>1715329046</v>
      </c>
    </row>
    <row r="23" spans="1:17" ht="18.75" x14ac:dyDescent="0.2">
      <c r="A23" s="8" t="s">
        <v>30</v>
      </c>
      <c r="C23" s="9">
        <v>10530883</v>
      </c>
      <c r="E23" s="9">
        <v>175028777846</v>
      </c>
      <c r="G23" s="9">
        <v>148487100489</v>
      </c>
      <c r="I23" s="9">
        <v>26541677357</v>
      </c>
      <c r="K23" s="9">
        <v>10530883</v>
      </c>
      <c r="M23" s="9">
        <v>175028777846</v>
      </c>
      <c r="O23" s="9">
        <v>128392015601</v>
      </c>
      <c r="Q23" s="9">
        <v>46636762245</v>
      </c>
    </row>
    <row r="24" spans="1:17" ht="18.75" x14ac:dyDescent="0.2">
      <c r="A24" s="8" t="s">
        <v>27</v>
      </c>
      <c r="C24" s="9">
        <v>17516576</v>
      </c>
      <c r="E24" s="9">
        <v>143568487885</v>
      </c>
      <c r="G24" s="9">
        <v>153301944691</v>
      </c>
      <c r="I24" s="9">
        <v>-9733456805</v>
      </c>
      <c r="K24" s="9">
        <v>17516576</v>
      </c>
      <c r="M24" s="9">
        <v>143568487885</v>
      </c>
      <c r="O24" s="9">
        <v>122234713657</v>
      </c>
      <c r="Q24" s="9">
        <v>21333774228</v>
      </c>
    </row>
    <row r="25" spans="1:17" ht="18.75" x14ac:dyDescent="0.2">
      <c r="A25" s="8" t="s">
        <v>41</v>
      </c>
      <c r="C25" s="9">
        <v>38812377</v>
      </c>
      <c r="E25" s="9">
        <v>611961357906</v>
      </c>
      <c r="G25" s="9">
        <v>445587974259</v>
      </c>
      <c r="I25" s="9">
        <v>166373383647</v>
      </c>
      <c r="K25" s="9">
        <v>38812377</v>
      </c>
      <c r="M25" s="9">
        <v>611961357906</v>
      </c>
      <c r="O25" s="9">
        <v>323966906544</v>
      </c>
      <c r="Q25" s="9">
        <v>287994451362</v>
      </c>
    </row>
    <row r="26" spans="1:17" ht="18.75" x14ac:dyDescent="0.2">
      <c r="A26" s="8" t="s">
        <v>28</v>
      </c>
      <c r="C26" s="9">
        <v>26261342</v>
      </c>
      <c r="E26" s="9">
        <v>149314298664</v>
      </c>
      <c r="G26" s="9">
        <v>146969047900</v>
      </c>
      <c r="I26" s="9">
        <v>2345250764</v>
      </c>
      <c r="K26" s="9">
        <v>26261342</v>
      </c>
      <c r="M26" s="9">
        <v>149314298664</v>
      </c>
      <c r="O26" s="9">
        <v>129704370262</v>
      </c>
      <c r="Q26" s="9">
        <v>19609928402</v>
      </c>
    </row>
    <row r="27" spans="1:17" ht="18.75" x14ac:dyDescent="0.2">
      <c r="A27" s="8" t="s">
        <v>19</v>
      </c>
      <c r="C27" s="9">
        <v>39130000</v>
      </c>
      <c r="E27" s="9">
        <v>314891228561</v>
      </c>
      <c r="G27" s="9">
        <v>241507206122</v>
      </c>
      <c r="I27" s="9">
        <v>73384022439</v>
      </c>
      <c r="K27" s="9">
        <v>39130000</v>
      </c>
      <c r="M27" s="9">
        <v>314891228561</v>
      </c>
      <c r="O27" s="9">
        <v>189234763672</v>
      </c>
      <c r="Q27" s="9">
        <v>125656464889</v>
      </c>
    </row>
    <row r="28" spans="1:17" ht="18.75" x14ac:dyDescent="0.2">
      <c r="A28" s="8" t="s">
        <v>29</v>
      </c>
      <c r="C28" s="9">
        <v>9639381</v>
      </c>
      <c r="E28" s="9">
        <v>231565468439</v>
      </c>
      <c r="G28" s="9">
        <v>202966511370</v>
      </c>
      <c r="I28" s="9">
        <v>28598957069</v>
      </c>
      <c r="K28" s="9">
        <v>9639381</v>
      </c>
      <c r="M28" s="9">
        <v>231565468439</v>
      </c>
      <c r="O28" s="9">
        <v>146123835991</v>
      </c>
      <c r="Q28" s="9">
        <v>85441632448</v>
      </c>
    </row>
    <row r="29" spans="1:17" ht="18.75" x14ac:dyDescent="0.2">
      <c r="A29" s="8" t="s">
        <v>43</v>
      </c>
      <c r="C29" s="9">
        <v>257500</v>
      </c>
      <c r="E29" s="9">
        <v>4806134165</v>
      </c>
      <c r="G29" s="9">
        <v>6144898429</v>
      </c>
      <c r="I29" s="9">
        <v>-1338764263</v>
      </c>
      <c r="K29" s="9">
        <v>257500</v>
      </c>
      <c r="M29" s="9">
        <v>4806134165</v>
      </c>
      <c r="O29" s="9">
        <v>4208347534</v>
      </c>
      <c r="Q29" s="9">
        <v>597786631</v>
      </c>
    </row>
    <row r="30" spans="1:17" ht="18.75" x14ac:dyDescent="0.2">
      <c r="A30" s="8" t="s">
        <v>22</v>
      </c>
      <c r="C30" s="9">
        <v>3380645</v>
      </c>
      <c r="E30" s="9">
        <v>203618915678</v>
      </c>
      <c r="G30" s="9">
        <v>172120042232</v>
      </c>
      <c r="I30" s="9">
        <v>31498873446</v>
      </c>
      <c r="K30" s="9">
        <v>3380645</v>
      </c>
      <c r="M30" s="9">
        <v>203618915678</v>
      </c>
      <c r="O30" s="9">
        <v>149442776315</v>
      </c>
      <c r="Q30" s="9">
        <v>54176139363</v>
      </c>
    </row>
    <row r="31" spans="1:17" ht="18.75" x14ac:dyDescent="0.2">
      <c r="A31" s="8" t="s">
        <v>51</v>
      </c>
      <c r="C31" s="9">
        <v>2513000</v>
      </c>
      <c r="E31" s="9">
        <v>18302836903</v>
      </c>
      <c r="G31" s="9">
        <v>15823366652</v>
      </c>
      <c r="I31" s="9">
        <v>2479470251</v>
      </c>
      <c r="K31" s="9">
        <v>2513000</v>
      </c>
      <c r="M31" s="9">
        <v>18302836903</v>
      </c>
      <c r="O31" s="9">
        <v>15823366652</v>
      </c>
      <c r="Q31" s="9">
        <v>2479470251</v>
      </c>
    </row>
    <row r="32" spans="1:17" ht="18.75" x14ac:dyDescent="0.2">
      <c r="A32" s="8" t="s">
        <v>24</v>
      </c>
      <c r="C32" s="9">
        <v>18248372</v>
      </c>
      <c r="E32" s="9">
        <v>178538097152</v>
      </c>
      <c r="G32" s="9">
        <v>146850301004</v>
      </c>
      <c r="I32" s="9">
        <v>31687796148</v>
      </c>
      <c r="K32" s="9">
        <v>18248372</v>
      </c>
      <c r="M32" s="9">
        <v>178538097152</v>
      </c>
      <c r="O32" s="9">
        <v>122443610759</v>
      </c>
      <c r="Q32" s="9">
        <v>56094486393</v>
      </c>
    </row>
    <row r="33" spans="1:17" ht="18.75" x14ac:dyDescent="0.2">
      <c r="A33" s="8" t="s">
        <v>49</v>
      </c>
      <c r="C33" s="9">
        <v>133750</v>
      </c>
      <c r="E33" s="9">
        <v>5547533502</v>
      </c>
      <c r="G33" s="9">
        <v>4061383485</v>
      </c>
      <c r="I33" s="9">
        <v>1486150017</v>
      </c>
      <c r="K33" s="9">
        <v>133750</v>
      </c>
      <c r="M33" s="9">
        <v>5547533502</v>
      </c>
      <c r="O33" s="9">
        <v>3821953598</v>
      </c>
      <c r="Q33" s="9">
        <v>1725579904</v>
      </c>
    </row>
    <row r="34" spans="1:17" ht="18.75" x14ac:dyDescent="0.2">
      <c r="A34" s="8" t="s">
        <v>50</v>
      </c>
      <c r="C34" s="9">
        <v>150000</v>
      </c>
      <c r="E34" s="9">
        <v>1306819590</v>
      </c>
      <c r="G34" s="9">
        <v>1341537664</v>
      </c>
      <c r="I34" s="9">
        <v>-34718074</v>
      </c>
      <c r="K34" s="9">
        <v>150000</v>
      </c>
      <c r="M34" s="9">
        <v>1306819590</v>
      </c>
      <c r="O34" s="9">
        <v>1341537664</v>
      </c>
      <c r="Q34" s="9">
        <v>-34718074</v>
      </c>
    </row>
    <row r="35" spans="1:17" ht="18.75" x14ac:dyDescent="0.2">
      <c r="A35" s="8" t="s">
        <v>48</v>
      </c>
      <c r="C35" s="9">
        <v>360000</v>
      </c>
      <c r="E35" s="9">
        <v>4643823600</v>
      </c>
      <c r="G35" s="9">
        <v>4543802784</v>
      </c>
      <c r="I35" s="9">
        <v>100020815</v>
      </c>
      <c r="K35" s="9">
        <v>360000</v>
      </c>
      <c r="M35" s="9">
        <v>4643823600</v>
      </c>
      <c r="O35" s="9">
        <v>3549219768</v>
      </c>
      <c r="Q35" s="9">
        <v>1094603832</v>
      </c>
    </row>
    <row r="36" spans="1:17" ht="18.75" x14ac:dyDescent="0.2">
      <c r="A36" s="8" t="s">
        <v>38</v>
      </c>
      <c r="C36" s="9">
        <v>6000000</v>
      </c>
      <c r="E36" s="9">
        <v>124817643300</v>
      </c>
      <c r="G36" s="9">
        <v>121566966780</v>
      </c>
      <c r="I36" s="9">
        <v>3250676519</v>
      </c>
      <c r="K36" s="9">
        <v>6000000</v>
      </c>
      <c r="M36" s="9">
        <v>124817643300</v>
      </c>
      <c r="O36" s="9">
        <v>115588134000</v>
      </c>
      <c r="Q36" s="9">
        <v>9229509299</v>
      </c>
    </row>
    <row r="37" spans="1:17" ht="18.75" x14ac:dyDescent="0.2">
      <c r="A37" s="8" t="s">
        <v>35</v>
      </c>
      <c r="C37" s="9">
        <v>87117502</v>
      </c>
      <c r="E37" s="9">
        <v>345084782168</v>
      </c>
      <c r="G37" s="9">
        <v>338185382847</v>
      </c>
      <c r="I37" s="9">
        <v>6899399321</v>
      </c>
      <c r="K37" s="9">
        <v>87117502</v>
      </c>
      <c r="M37" s="9">
        <v>345084782168</v>
      </c>
      <c r="O37" s="9">
        <v>254010445759</v>
      </c>
      <c r="Q37" s="9">
        <v>91074336409</v>
      </c>
    </row>
    <row r="38" spans="1:17" ht="18.75" x14ac:dyDescent="0.2">
      <c r="A38" s="8" t="s">
        <v>37</v>
      </c>
      <c r="C38" s="9">
        <v>50817960</v>
      </c>
      <c r="E38" s="9">
        <v>95253084112</v>
      </c>
      <c r="G38" s="9">
        <v>96110311444</v>
      </c>
      <c r="I38" s="9">
        <v>-857227331</v>
      </c>
      <c r="K38" s="9">
        <v>50817960</v>
      </c>
      <c r="M38" s="9">
        <v>95253084112</v>
      </c>
      <c r="O38" s="9">
        <v>84310524947</v>
      </c>
      <c r="Q38" s="9">
        <v>10942559165</v>
      </c>
    </row>
    <row r="39" spans="1:17" ht="18.75" x14ac:dyDescent="0.2">
      <c r="A39" s="8" t="s">
        <v>40</v>
      </c>
      <c r="C39" s="9">
        <v>6749559</v>
      </c>
      <c r="E39" s="9">
        <v>131737561158</v>
      </c>
      <c r="G39" s="9">
        <v>131794503110</v>
      </c>
      <c r="I39" s="9">
        <v>-56941951</v>
      </c>
      <c r="K39" s="9">
        <v>6749559</v>
      </c>
      <c r="M39" s="9">
        <v>131737561158</v>
      </c>
      <c r="O39" s="9">
        <v>111027641695</v>
      </c>
      <c r="Q39" s="9">
        <v>20709919463</v>
      </c>
    </row>
    <row r="40" spans="1:17" ht="18.75" x14ac:dyDescent="0.2">
      <c r="A40" s="11" t="s">
        <v>42</v>
      </c>
      <c r="C40" s="13">
        <v>6091506</v>
      </c>
      <c r="E40" s="13">
        <v>129592336040</v>
      </c>
      <c r="G40" s="13">
        <v>127718566256</v>
      </c>
      <c r="I40" s="13">
        <v>1873769784</v>
      </c>
      <c r="K40" s="13">
        <v>6091506</v>
      </c>
      <c r="M40" s="13">
        <v>129592336040</v>
      </c>
      <c r="O40" s="13">
        <v>97232607664</v>
      </c>
      <c r="Q40" s="13">
        <v>32359728374</v>
      </c>
    </row>
    <row r="41" spans="1:17" ht="21.75" thickBot="1" x14ac:dyDescent="0.25">
      <c r="A41" s="15" t="s">
        <v>53</v>
      </c>
      <c r="C41" s="16">
        <v>501726460</v>
      </c>
      <c r="E41" s="16">
        <v>5085028894201</v>
      </c>
      <c r="G41" s="16">
        <v>4445989551460</v>
      </c>
      <c r="I41" s="16">
        <v>639039342749</v>
      </c>
      <c r="K41" s="16">
        <v>501726460</v>
      </c>
      <c r="M41" s="16">
        <v>5085028894201</v>
      </c>
      <c r="O41" s="16">
        <v>3662478803583</v>
      </c>
      <c r="Q41" s="16">
        <f>SUM(Q8:Q40)</f>
        <v>1422550090618</v>
      </c>
    </row>
    <row r="42" spans="1:17" ht="13.5" thickTop="1" x14ac:dyDescent="0.2">
      <c r="O42" s="21"/>
      <c r="Q42" s="21"/>
    </row>
    <row r="43" spans="1:17" x14ac:dyDescent="0.2">
      <c r="O43" s="21"/>
      <c r="Q43" s="21"/>
    </row>
    <row r="44" spans="1:17" x14ac:dyDescent="0.2">
      <c r="O44" s="21"/>
    </row>
    <row r="45" spans="1:17" x14ac:dyDescent="0.2">
      <c r="O45" s="21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0"/>
  <sheetViews>
    <sheetView rightToLeft="1" view="pageBreakPreview" zoomScale="145" zoomScaleNormal="100" zoomScaleSheetLayoutView="145" workbookViewId="0">
      <selection activeCell="L15" sqref="L15"/>
    </sheetView>
  </sheetViews>
  <sheetFormatPr defaultColWidth="5.28515625" defaultRowHeight="12.75" x14ac:dyDescent="0.2"/>
  <cols>
    <col min="1" max="1" width="6.28515625" bestFit="1" customWidth="1"/>
    <col min="2" max="2" width="26.5703125" customWidth="1"/>
    <col min="3" max="3" width="0.7109375" customWidth="1"/>
    <col min="4" max="4" width="14.85546875" customWidth="1"/>
    <col min="5" max="5" width="0.7109375" customWidth="1"/>
    <col min="6" max="6" width="15" bestFit="1" customWidth="1"/>
    <col min="7" max="7" width="0.7109375" customWidth="1"/>
    <col min="8" max="8" width="16.140625" bestFit="1" customWidth="1"/>
    <col min="9" max="9" width="0.7109375" customWidth="1"/>
    <col min="10" max="10" width="13.85546875" customWidth="1"/>
    <col min="11" max="11" width="0.28515625" customWidth="1"/>
    <col min="12" max="12" width="18.28515625" bestFit="1" customWidth="1"/>
  </cols>
  <sheetData>
    <row r="1" spans="1:12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5.5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5" spans="1:12" ht="24" x14ac:dyDescent="0.2">
      <c r="A5" s="1" t="s">
        <v>55</v>
      </c>
      <c r="B5" s="24" t="s">
        <v>56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21" x14ac:dyDescent="0.2">
      <c r="D6" s="2" t="s">
        <v>7</v>
      </c>
      <c r="F6" s="25" t="s">
        <v>8</v>
      </c>
      <c r="G6" s="25"/>
      <c r="H6" s="25"/>
      <c r="J6" s="2" t="s">
        <v>9</v>
      </c>
    </row>
    <row r="7" spans="1:12" ht="21" x14ac:dyDescent="0.2">
      <c r="A7" s="25" t="s">
        <v>57</v>
      </c>
      <c r="B7" s="25"/>
      <c r="D7" s="2" t="s">
        <v>58</v>
      </c>
      <c r="F7" s="2" t="s">
        <v>59</v>
      </c>
      <c r="H7" s="2" t="s">
        <v>60</v>
      </c>
      <c r="J7" s="2" t="s">
        <v>58</v>
      </c>
      <c r="L7" s="2" t="s">
        <v>18</v>
      </c>
    </row>
    <row r="8" spans="1:12" ht="18.75" x14ac:dyDescent="0.2">
      <c r="A8" s="29" t="s">
        <v>109</v>
      </c>
      <c r="B8" s="29"/>
      <c r="D8" s="20">
        <v>3738268809</v>
      </c>
      <c r="F8" s="20">
        <v>24096536329</v>
      </c>
      <c r="H8" s="20">
        <v>27691851400</v>
      </c>
      <c r="J8" s="20">
        <v>142953738</v>
      </c>
      <c r="L8" s="43">
        <v>0</v>
      </c>
    </row>
    <row r="9" spans="1:12" ht="18.75" x14ac:dyDescent="0.2">
      <c r="A9" s="29" t="s">
        <v>112</v>
      </c>
      <c r="B9" s="29"/>
      <c r="D9" s="9">
        <v>22085864755</v>
      </c>
      <c r="F9" s="9">
        <v>72241251389</v>
      </c>
      <c r="H9" s="9">
        <v>91715277901</v>
      </c>
      <c r="J9" s="9">
        <v>2611838243</v>
      </c>
      <c r="L9" s="43">
        <v>5.0000000000000001E-4</v>
      </c>
    </row>
    <row r="10" spans="1:12" ht="21" x14ac:dyDescent="0.2">
      <c r="A10" s="33" t="s">
        <v>53</v>
      </c>
      <c r="B10" s="33"/>
      <c r="D10" s="16">
        <v>25824133564</v>
      </c>
      <c r="F10" s="16">
        <v>96337787718</v>
      </c>
      <c r="H10" s="16">
        <v>119407129301</v>
      </c>
      <c r="J10" s="16">
        <v>2754791981</v>
      </c>
      <c r="L10" s="44">
        <f>SUM(L8:L9)</f>
        <v>5.0000000000000001E-4</v>
      </c>
    </row>
  </sheetData>
  <mergeCells count="9">
    <mergeCell ref="A10:B10"/>
    <mergeCell ref="A7:B7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5"/>
  <sheetViews>
    <sheetView rightToLeft="1" view="pageBreakPreview" zoomScale="160" zoomScaleNormal="100" zoomScaleSheetLayoutView="160" workbookViewId="0">
      <selection activeCell="M10" sqref="M10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5.28515625" bestFit="1" customWidth="1"/>
  </cols>
  <sheetData>
    <row r="1" spans="1:12" ht="29.1" customHeight="1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21.75" customHeight="1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</row>
    <row r="3" spans="1:12" ht="21.75" customHeight="1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2" ht="14.45" customHeight="1" x14ac:dyDescent="0.2"/>
    <row r="5" spans="1:12" ht="29.1" customHeight="1" x14ac:dyDescent="0.2">
      <c r="A5" s="1" t="s">
        <v>62</v>
      </c>
      <c r="B5" s="24" t="s">
        <v>63</v>
      </c>
      <c r="C5" s="24"/>
      <c r="D5" s="24"/>
      <c r="E5" s="24"/>
      <c r="F5" s="24"/>
      <c r="G5" s="24"/>
      <c r="H5" s="24"/>
      <c r="I5" s="24"/>
      <c r="J5" s="24"/>
      <c r="L5" s="49"/>
    </row>
    <row r="6" spans="1:12" ht="14.45" customHeight="1" x14ac:dyDescent="0.2">
      <c r="L6" s="49"/>
    </row>
    <row r="7" spans="1:12" ht="14.45" customHeight="1" x14ac:dyDescent="0.2">
      <c r="A7" s="25" t="s">
        <v>64</v>
      </c>
      <c r="B7" s="25"/>
      <c r="D7" s="2" t="s">
        <v>65</v>
      </c>
      <c r="F7" s="2" t="s">
        <v>58</v>
      </c>
      <c r="H7" s="2" t="s">
        <v>66</v>
      </c>
      <c r="J7" s="2" t="s">
        <v>67</v>
      </c>
      <c r="L7" s="49"/>
    </row>
    <row r="8" spans="1:12" ht="21.75" customHeight="1" x14ac:dyDescent="0.2">
      <c r="A8" s="27" t="s">
        <v>68</v>
      </c>
      <c r="B8" s="27"/>
      <c r="D8" s="5" t="s">
        <v>69</v>
      </c>
      <c r="F8" s="6">
        <v>648833137968</v>
      </c>
      <c r="H8" s="47">
        <f>F8/F11</f>
        <v>0.99454539963987398</v>
      </c>
      <c r="J8" s="45">
        <v>0.12651991557648545</v>
      </c>
      <c r="L8" s="50"/>
    </row>
    <row r="9" spans="1:12" ht="21.75" customHeight="1" x14ac:dyDescent="0.2">
      <c r="A9" s="29" t="s">
        <v>72</v>
      </c>
      <c r="B9" s="29"/>
      <c r="D9" s="8" t="s">
        <v>70</v>
      </c>
      <c r="F9" s="9">
        <v>856745</v>
      </c>
      <c r="H9" s="43">
        <f>F9/F11</f>
        <v>1.313237176946544E-6</v>
      </c>
      <c r="J9" s="41">
        <v>1.6706191272851111E-7</v>
      </c>
      <c r="L9" s="49"/>
    </row>
    <row r="10" spans="1:12" ht="21.75" customHeight="1" x14ac:dyDescent="0.2">
      <c r="A10" s="31" t="s">
        <v>73</v>
      </c>
      <c r="B10" s="31"/>
      <c r="D10" s="8" t="s">
        <v>71</v>
      </c>
      <c r="F10" s="13">
        <f>'سایر درآمدها'!D10</f>
        <v>250482503</v>
      </c>
      <c r="H10" s="48">
        <f>F10/F11</f>
        <v>3.839449720911406E-4</v>
      </c>
      <c r="J10" s="46">
        <v>4.8843105073510819E-5</v>
      </c>
      <c r="L10" s="49"/>
    </row>
    <row r="11" spans="1:12" ht="21.75" customHeight="1" x14ac:dyDescent="0.2">
      <c r="A11" s="33" t="s">
        <v>53</v>
      </c>
      <c r="B11" s="33"/>
      <c r="D11" s="16"/>
      <c r="F11" s="16">
        <v>652391673827</v>
      </c>
      <c r="H11" s="44">
        <f>SUM(H8:H10)</f>
        <v>0.99493065784914203</v>
      </c>
      <c r="J11" s="42">
        <f>SUM(J8:J10)</f>
        <v>0.12656892574347167</v>
      </c>
      <c r="L11" s="49"/>
    </row>
    <row r="12" spans="1:12" ht="18.75" x14ac:dyDescent="0.2">
      <c r="L12" s="22"/>
    </row>
    <row r="13" spans="1:12" ht="18.75" x14ac:dyDescent="0.2">
      <c r="F13" s="21"/>
      <c r="L13" s="22"/>
    </row>
    <row r="14" spans="1:12" x14ac:dyDescent="0.2">
      <c r="F14" s="21"/>
    </row>
    <row r="15" spans="1:12" x14ac:dyDescent="0.2">
      <c r="F15" s="21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46"/>
  <sheetViews>
    <sheetView rightToLeft="1" view="pageBreakPreview" zoomScaleNormal="100" zoomScaleSheetLayoutView="100" workbookViewId="0">
      <selection activeCell="F45" sqref="F45:H45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3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7.7109375" bestFit="1" customWidth="1"/>
    <col min="18" max="18" width="1.28515625" customWidth="1"/>
    <col min="19" max="19" width="14.85546875" bestFit="1" customWidth="1"/>
    <col min="20" max="20" width="1.28515625" customWidth="1"/>
    <col min="21" max="21" width="17.8554687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5.5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spans="1:23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</row>
    <row r="5" spans="1:23" ht="24" x14ac:dyDescent="0.2">
      <c r="A5" s="1" t="s">
        <v>74</v>
      </c>
      <c r="B5" s="24" t="s">
        <v>75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</row>
    <row r="6" spans="1:23" ht="21" x14ac:dyDescent="0.2">
      <c r="D6" s="25" t="s">
        <v>76</v>
      </c>
      <c r="E6" s="25"/>
      <c r="F6" s="25"/>
      <c r="G6" s="25"/>
      <c r="H6" s="25"/>
      <c r="I6" s="25"/>
      <c r="J6" s="25"/>
      <c r="K6" s="25"/>
      <c r="L6" s="25"/>
      <c r="N6" s="25" t="s">
        <v>77</v>
      </c>
      <c r="O6" s="25"/>
      <c r="P6" s="25"/>
      <c r="Q6" s="25"/>
      <c r="R6" s="25"/>
      <c r="S6" s="25"/>
      <c r="T6" s="25"/>
      <c r="U6" s="25"/>
      <c r="V6" s="25"/>
      <c r="W6" s="25"/>
    </row>
    <row r="7" spans="1:23" ht="21" x14ac:dyDescent="0.2">
      <c r="A7" s="25" t="s">
        <v>78</v>
      </c>
      <c r="B7" s="25"/>
      <c r="D7" s="2" t="s">
        <v>79</v>
      </c>
      <c r="F7" s="2" t="s">
        <v>80</v>
      </c>
      <c r="H7" s="2" t="s">
        <v>81</v>
      </c>
      <c r="J7" s="4" t="s">
        <v>58</v>
      </c>
      <c r="K7" s="3"/>
      <c r="L7" s="4" t="s">
        <v>66</v>
      </c>
      <c r="N7" s="2" t="s">
        <v>79</v>
      </c>
      <c r="P7" s="25" t="s">
        <v>80</v>
      </c>
      <c r="Q7" s="25"/>
      <c r="S7" s="2" t="s">
        <v>81</v>
      </c>
      <c r="U7" s="4" t="s">
        <v>58</v>
      </c>
      <c r="V7" s="3"/>
      <c r="W7" s="4" t="s">
        <v>66</v>
      </c>
    </row>
    <row r="8" spans="1:23" ht="18.75" x14ac:dyDescent="0.2">
      <c r="A8" s="27" t="s">
        <v>46</v>
      </c>
      <c r="B8" s="27"/>
      <c r="D8" s="6">
        <v>0</v>
      </c>
      <c r="F8" s="6">
        <v>-1072746645</v>
      </c>
      <c r="H8" s="6">
        <v>-239161658</v>
      </c>
      <c r="J8" s="6">
        <v>-1311908303</v>
      </c>
      <c r="L8" s="7">
        <v>-0.21</v>
      </c>
      <c r="N8" s="6">
        <v>0</v>
      </c>
      <c r="P8" s="28">
        <v>-453358005</v>
      </c>
      <c r="Q8" s="28"/>
      <c r="S8" s="6">
        <v>-239161658</v>
      </c>
      <c r="U8" s="6">
        <v>-692519663</v>
      </c>
      <c r="W8" s="7">
        <v>-0.05</v>
      </c>
    </row>
    <row r="9" spans="1:23" ht="18.75" x14ac:dyDescent="0.2">
      <c r="A9" s="29" t="s">
        <v>40</v>
      </c>
      <c r="B9" s="29"/>
      <c r="D9" s="9">
        <v>0</v>
      </c>
      <c r="F9" s="9">
        <v>-56941951</v>
      </c>
      <c r="H9" s="9">
        <v>1246748239</v>
      </c>
      <c r="J9" s="9">
        <v>1189806288</v>
      </c>
      <c r="L9" s="10">
        <v>0.19</v>
      </c>
      <c r="N9" s="9">
        <v>0</v>
      </c>
      <c r="P9" s="30">
        <v>20709919463</v>
      </c>
      <c r="Q9" s="30"/>
      <c r="S9" s="9">
        <v>1246748239</v>
      </c>
      <c r="U9" s="9">
        <v>21956667702</v>
      </c>
      <c r="W9" s="10">
        <v>1.5</v>
      </c>
    </row>
    <row r="10" spans="1:23" ht="18.75" x14ac:dyDescent="0.2">
      <c r="A10" s="29" t="s">
        <v>20</v>
      </c>
      <c r="B10" s="29"/>
      <c r="D10" s="9">
        <v>0</v>
      </c>
      <c r="F10" s="9">
        <v>77057757094</v>
      </c>
      <c r="H10" s="9">
        <v>-4118</v>
      </c>
      <c r="J10" s="9">
        <v>77057752976</v>
      </c>
      <c r="L10" s="10">
        <v>12.05</v>
      </c>
      <c r="N10" s="9">
        <v>0</v>
      </c>
      <c r="P10" s="30">
        <v>144111669948</v>
      </c>
      <c r="Q10" s="30"/>
      <c r="S10" s="9">
        <v>-4118</v>
      </c>
      <c r="U10" s="9">
        <v>144111665830</v>
      </c>
      <c r="W10" s="10">
        <v>9.84</v>
      </c>
    </row>
    <row r="11" spans="1:23" ht="18.75" x14ac:dyDescent="0.2">
      <c r="A11" s="29" t="s">
        <v>39</v>
      </c>
      <c r="B11" s="29"/>
      <c r="D11" s="9">
        <v>0</v>
      </c>
      <c r="F11" s="9">
        <v>0</v>
      </c>
      <c r="H11" s="9">
        <v>6582306672</v>
      </c>
      <c r="J11" s="9">
        <v>6582306672</v>
      </c>
      <c r="L11" s="10">
        <v>1.03</v>
      </c>
      <c r="N11" s="9">
        <v>0</v>
      </c>
      <c r="P11" s="30">
        <v>0</v>
      </c>
      <c r="Q11" s="30"/>
      <c r="S11" s="9">
        <v>10878615726</v>
      </c>
      <c r="U11" s="9">
        <v>10878615726</v>
      </c>
      <c r="W11" s="10">
        <v>0.74</v>
      </c>
    </row>
    <row r="12" spans="1:23" ht="18.75" x14ac:dyDescent="0.2">
      <c r="A12" s="29" t="s">
        <v>43</v>
      </c>
      <c r="B12" s="29"/>
      <c r="D12" s="9">
        <v>0</v>
      </c>
      <c r="F12" s="9">
        <v>-1338764263</v>
      </c>
      <c r="H12" s="9">
        <v>1347616647</v>
      </c>
      <c r="J12" s="9">
        <v>8852384</v>
      </c>
      <c r="L12" s="10">
        <v>0</v>
      </c>
      <c r="N12" s="9">
        <v>0</v>
      </c>
      <c r="P12" s="30">
        <v>597786631</v>
      </c>
      <c r="Q12" s="30"/>
      <c r="S12" s="9">
        <v>1347616647</v>
      </c>
      <c r="U12" s="9">
        <v>1945403278</v>
      </c>
      <c r="W12" s="10">
        <v>0.13</v>
      </c>
    </row>
    <row r="13" spans="1:23" ht="18.75" x14ac:dyDescent="0.2">
      <c r="A13" s="29" t="s">
        <v>49</v>
      </c>
      <c r="B13" s="29"/>
      <c r="D13" s="9">
        <v>0</v>
      </c>
      <c r="F13" s="9">
        <v>1486150017</v>
      </c>
      <c r="H13" s="9">
        <v>856289437</v>
      </c>
      <c r="J13" s="9">
        <v>2342439454</v>
      </c>
      <c r="L13" s="10">
        <v>0.37</v>
      </c>
      <c r="N13" s="9">
        <v>0</v>
      </c>
      <c r="P13" s="30">
        <v>1725579904</v>
      </c>
      <c r="Q13" s="30"/>
      <c r="S13" s="9">
        <v>856289437</v>
      </c>
      <c r="U13" s="9">
        <v>2581869341</v>
      </c>
      <c r="W13" s="10">
        <v>0.18</v>
      </c>
    </row>
    <row r="14" spans="1:23" ht="18.75" x14ac:dyDescent="0.2">
      <c r="A14" s="29" t="s">
        <v>82</v>
      </c>
      <c r="B14" s="29"/>
      <c r="D14" s="9">
        <v>0</v>
      </c>
      <c r="F14" s="9">
        <v>0</v>
      </c>
      <c r="H14" s="9">
        <v>0</v>
      </c>
      <c r="J14" s="9">
        <v>0</v>
      </c>
      <c r="L14" s="10">
        <v>0</v>
      </c>
      <c r="N14" s="9">
        <v>0</v>
      </c>
      <c r="P14" s="30">
        <v>0</v>
      </c>
      <c r="Q14" s="30"/>
      <c r="S14" s="9">
        <v>657806623</v>
      </c>
      <c r="U14" s="9">
        <v>657806623</v>
      </c>
      <c r="W14" s="10">
        <v>0.04</v>
      </c>
    </row>
    <row r="15" spans="1:23" ht="18.75" x14ac:dyDescent="0.2">
      <c r="A15" s="29" t="s">
        <v>83</v>
      </c>
      <c r="B15" s="29"/>
      <c r="D15" s="9">
        <v>0</v>
      </c>
      <c r="F15" s="9">
        <v>0</v>
      </c>
      <c r="H15" s="9">
        <v>0</v>
      </c>
      <c r="J15" s="9">
        <v>0</v>
      </c>
      <c r="L15" s="10">
        <v>0</v>
      </c>
      <c r="N15" s="9">
        <v>0</v>
      </c>
      <c r="P15" s="30">
        <v>0</v>
      </c>
      <c r="Q15" s="30"/>
      <c r="S15" s="9">
        <v>197438481</v>
      </c>
      <c r="U15" s="9">
        <v>197438481</v>
      </c>
      <c r="W15" s="10">
        <v>0.01</v>
      </c>
    </row>
    <row r="16" spans="1:23" ht="18.75" x14ac:dyDescent="0.2">
      <c r="A16" s="29" t="s">
        <v>84</v>
      </c>
      <c r="B16" s="29"/>
      <c r="D16" s="9">
        <v>0</v>
      </c>
      <c r="F16" s="9">
        <v>0</v>
      </c>
      <c r="H16" s="9">
        <v>0</v>
      </c>
      <c r="J16" s="9">
        <v>0</v>
      </c>
      <c r="L16" s="10">
        <v>0</v>
      </c>
      <c r="N16" s="9">
        <v>0</v>
      </c>
      <c r="P16" s="30">
        <v>0</v>
      </c>
      <c r="Q16" s="30"/>
      <c r="S16" s="9">
        <v>7318465504</v>
      </c>
      <c r="U16" s="9">
        <v>7318465504</v>
      </c>
      <c r="W16" s="10">
        <v>0.5</v>
      </c>
    </row>
    <row r="17" spans="1:23" ht="18.75" x14ac:dyDescent="0.2">
      <c r="A17" s="29" t="s">
        <v>48</v>
      </c>
      <c r="B17" s="29"/>
      <c r="D17" s="9">
        <v>0</v>
      </c>
      <c r="F17" s="9">
        <v>100020815</v>
      </c>
      <c r="H17" s="9">
        <v>0</v>
      </c>
      <c r="J17" s="9">
        <v>100020815</v>
      </c>
      <c r="L17" s="10">
        <v>0.02</v>
      </c>
      <c r="N17" s="9">
        <v>0</v>
      </c>
      <c r="P17" s="30">
        <v>1094603832</v>
      </c>
      <c r="Q17" s="30"/>
      <c r="S17" s="9">
        <v>1104757506</v>
      </c>
      <c r="U17" s="9">
        <v>2199361338</v>
      </c>
      <c r="W17" s="10">
        <v>0.15</v>
      </c>
    </row>
    <row r="18" spans="1:23" ht="18.75" x14ac:dyDescent="0.2">
      <c r="A18" s="29" t="s">
        <v>36</v>
      </c>
      <c r="B18" s="29"/>
      <c r="D18" s="9">
        <v>0</v>
      </c>
      <c r="F18" s="9">
        <v>7662629959</v>
      </c>
      <c r="H18" s="9">
        <v>0</v>
      </c>
      <c r="J18" s="9">
        <v>7662629959</v>
      </c>
      <c r="L18" s="10">
        <v>1.2</v>
      </c>
      <c r="N18" s="9">
        <v>5601780879</v>
      </c>
      <c r="P18" s="30">
        <v>14893938182</v>
      </c>
      <c r="Q18" s="30"/>
      <c r="S18" s="9">
        <v>0</v>
      </c>
      <c r="U18" s="9">
        <v>20495719061</v>
      </c>
      <c r="W18" s="10">
        <v>1.4</v>
      </c>
    </row>
    <row r="19" spans="1:23" ht="18.75" x14ac:dyDescent="0.2">
      <c r="A19" s="29" t="s">
        <v>21</v>
      </c>
      <c r="B19" s="29"/>
      <c r="D19" s="9">
        <v>0</v>
      </c>
      <c r="F19" s="9">
        <v>150603518213</v>
      </c>
      <c r="H19" s="9">
        <v>0</v>
      </c>
      <c r="J19" s="9">
        <v>150603518213</v>
      </c>
      <c r="L19" s="10">
        <v>23.55</v>
      </c>
      <c r="N19" s="9">
        <v>7564335959</v>
      </c>
      <c r="P19" s="30">
        <v>228110697225</v>
      </c>
      <c r="Q19" s="30"/>
      <c r="S19" s="9">
        <v>0</v>
      </c>
      <c r="U19" s="9">
        <v>235675033184</v>
      </c>
      <c r="W19" s="10">
        <v>16.09</v>
      </c>
    </row>
    <row r="20" spans="1:23" ht="18.75" x14ac:dyDescent="0.2">
      <c r="A20" s="29" t="s">
        <v>47</v>
      </c>
      <c r="B20" s="29"/>
      <c r="D20" s="9">
        <v>0</v>
      </c>
      <c r="F20" s="9">
        <v>15912739778</v>
      </c>
      <c r="H20" s="9">
        <v>0</v>
      </c>
      <c r="J20" s="9">
        <v>15912739778</v>
      </c>
      <c r="L20" s="10">
        <v>2.4900000000000002</v>
      </c>
      <c r="N20" s="9">
        <v>0</v>
      </c>
      <c r="P20" s="30">
        <v>25664783469</v>
      </c>
      <c r="Q20" s="30"/>
      <c r="S20" s="9">
        <v>0</v>
      </c>
      <c r="U20" s="9">
        <v>25664783469</v>
      </c>
      <c r="W20" s="10">
        <v>1.75</v>
      </c>
    </row>
    <row r="21" spans="1:23" ht="18.75" x14ac:dyDescent="0.2">
      <c r="A21" s="29" t="s">
        <v>34</v>
      </c>
      <c r="B21" s="29"/>
      <c r="D21" s="9">
        <v>0</v>
      </c>
      <c r="F21" s="9">
        <v>10299280436</v>
      </c>
      <c r="H21" s="9">
        <v>0</v>
      </c>
      <c r="J21" s="9">
        <v>10299280436</v>
      </c>
      <c r="L21" s="10">
        <v>1.61</v>
      </c>
      <c r="N21" s="9">
        <v>0</v>
      </c>
      <c r="P21" s="30">
        <v>9942233379</v>
      </c>
      <c r="Q21" s="30"/>
      <c r="S21" s="9">
        <v>0</v>
      </c>
      <c r="U21" s="9">
        <v>9942233379</v>
      </c>
      <c r="W21" s="10">
        <v>0.68</v>
      </c>
    </row>
    <row r="22" spans="1:23" ht="18.75" x14ac:dyDescent="0.2">
      <c r="A22" s="29" t="s">
        <v>31</v>
      </c>
      <c r="B22" s="29"/>
      <c r="D22" s="9">
        <v>0</v>
      </c>
      <c r="F22" s="9">
        <v>-1113624621</v>
      </c>
      <c r="H22" s="9">
        <v>0</v>
      </c>
      <c r="J22" s="9">
        <v>-1113624621</v>
      </c>
      <c r="L22" s="10">
        <v>-0.17</v>
      </c>
      <c r="N22" s="9">
        <v>0</v>
      </c>
      <c r="P22" s="30">
        <v>-6714802299</v>
      </c>
      <c r="Q22" s="30"/>
      <c r="S22" s="9">
        <v>0</v>
      </c>
      <c r="U22" s="9">
        <v>-6714802299</v>
      </c>
      <c r="W22" s="10">
        <v>-0.46</v>
      </c>
    </row>
    <row r="23" spans="1:23" ht="18.75" x14ac:dyDescent="0.2">
      <c r="A23" s="29" t="s">
        <v>44</v>
      </c>
      <c r="B23" s="29"/>
      <c r="D23" s="9">
        <v>0</v>
      </c>
      <c r="F23" s="9">
        <v>12085732266</v>
      </c>
      <c r="H23" s="9">
        <v>0</v>
      </c>
      <c r="J23" s="9">
        <v>12085732266</v>
      </c>
      <c r="L23" s="10">
        <v>1.89</v>
      </c>
      <c r="N23" s="9">
        <v>0</v>
      </c>
      <c r="P23" s="30">
        <v>32729406730</v>
      </c>
      <c r="Q23" s="30"/>
      <c r="S23" s="9">
        <v>0</v>
      </c>
      <c r="U23" s="9">
        <v>32729406730</v>
      </c>
      <c r="W23" s="10">
        <v>2.23</v>
      </c>
    </row>
    <row r="24" spans="1:23" ht="18.75" x14ac:dyDescent="0.2">
      <c r="A24" s="29" t="s">
        <v>52</v>
      </c>
      <c r="B24" s="29"/>
      <c r="D24" s="9">
        <v>0</v>
      </c>
      <c r="F24" s="9">
        <v>-2354482022</v>
      </c>
      <c r="H24" s="9">
        <v>0</v>
      </c>
      <c r="J24" s="9">
        <v>-2354482022</v>
      </c>
      <c r="L24" s="10">
        <v>-0.37</v>
      </c>
      <c r="N24" s="9">
        <v>0</v>
      </c>
      <c r="P24" s="30">
        <v>-2354482022</v>
      </c>
      <c r="Q24" s="30"/>
      <c r="S24" s="9">
        <v>0</v>
      </c>
      <c r="U24" s="9">
        <v>-2354482022</v>
      </c>
      <c r="W24" s="10">
        <v>-0.16</v>
      </c>
    </row>
    <row r="25" spans="1:23" ht="18.75" x14ac:dyDescent="0.2">
      <c r="A25" s="29" t="s">
        <v>26</v>
      </c>
      <c r="B25" s="29"/>
      <c r="D25" s="9">
        <v>0</v>
      </c>
      <c r="F25" s="9">
        <v>-5984356207</v>
      </c>
      <c r="H25" s="9">
        <v>0</v>
      </c>
      <c r="J25" s="9">
        <v>-5984356207</v>
      </c>
      <c r="L25" s="10">
        <v>-0.94</v>
      </c>
      <c r="N25" s="9">
        <v>0</v>
      </c>
      <c r="P25" s="30">
        <v>36064471038</v>
      </c>
      <c r="Q25" s="30"/>
      <c r="S25" s="9">
        <v>0</v>
      </c>
      <c r="U25" s="9">
        <v>36064471038</v>
      </c>
      <c r="W25" s="10">
        <v>2.46</v>
      </c>
    </row>
    <row r="26" spans="1:23" ht="18.75" x14ac:dyDescent="0.2">
      <c r="A26" s="29" t="s">
        <v>32</v>
      </c>
      <c r="B26" s="29"/>
      <c r="D26" s="9">
        <v>0</v>
      </c>
      <c r="F26" s="9">
        <v>-2028683690</v>
      </c>
      <c r="H26" s="9">
        <v>0</v>
      </c>
      <c r="J26" s="9">
        <v>-2028683690</v>
      </c>
      <c r="L26" s="10">
        <v>-0.32</v>
      </c>
      <c r="N26" s="9">
        <v>0</v>
      </c>
      <c r="P26" s="30">
        <v>-16021457563</v>
      </c>
      <c r="Q26" s="30"/>
      <c r="S26" s="9">
        <v>0</v>
      </c>
      <c r="U26" s="9">
        <v>-16021457563</v>
      </c>
      <c r="W26" s="10">
        <v>-1.0900000000000001</v>
      </c>
    </row>
    <row r="27" spans="1:23" ht="18.75" x14ac:dyDescent="0.2">
      <c r="A27" s="29" t="s">
        <v>25</v>
      </c>
      <c r="B27" s="29"/>
      <c r="D27" s="9">
        <v>0</v>
      </c>
      <c r="F27" s="9">
        <v>28120600610</v>
      </c>
      <c r="H27" s="9">
        <v>0</v>
      </c>
      <c r="J27" s="9">
        <v>28120600610</v>
      </c>
      <c r="L27" s="10">
        <v>4.4000000000000004</v>
      </c>
      <c r="N27" s="9">
        <v>0</v>
      </c>
      <c r="P27" s="30">
        <v>51149838844</v>
      </c>
      <c r="Q27" s="30"/>
      <c r="S27" s="9">
        <v>0</v>
      </c>
      <c r="U27" s="9">
        <v>51149838844</v>
      </c>
      <c r="W27" s="10">
        <v>3.49</v>
      </c>
    </row>
    <row r="28" spans="1:23" ht="18.75" x14ac:dyDescent="0.2">
      <c r="A28" s="29" t="s">
        <v>23</v>
      </c>
      <c r="B28" s="29"/>
      <c r="D28" s="9">
        <v>0</v>
      </c>
      <c r="F28" s="9">
        <v>-24859668383</v>
      </c>
      <c r="H28" s="9">
        <v>0</v>
      </c>
      <c r="J28" s="9">
        <v>-24859668383</v>
      </c>
      <c r="L28" s="10">
        <v>-3.89</v>
      </c>
      <c r="N28" s="9">
        <v>0</v>
      </c>
      <c r="P28" s="30">
        <v>4320436571</v>
      </c>
      <c r="Q28" s="30"/>
      <c r="S28" s="9">
        <v>0</v>
      </c>
      <c r="U28" s="9">
        <v>4320436571</v>
      </c>
      <c r="W28" s="10">
        <v>0.28999999999999998</v>
      </c>
    </row>
    <row r="29" spans="1:23" ht="18.75" x14ac:dyDescent="0.2">
      <c r="A29" s="29" t="s">
        <v>33</v>
      </c>
      <c r="B29" s="29"/>
      <c r="D29" s="9">
        <v>0</v>
      </c>
      <c r="F29" s="9">
        <v>12323976149</v>
      </c>
      <c r="H29" s="9">
        <v>0</v>
      </c>
      <c r="J29" s="9">
        <v>12323976149</v>
      </c>
      <c r="L29" s="10">
        <v>1.93</v>
      </c>
      <c r="N29" s="9">
        <v>0</v>
      </c>
      <c r="P29" s="30">
        <v>32268971491</v>
      </c>
      <c r="Q29" s="30"/>
      <c r="S29" s="9">
        <v>0</v>
      </c>
      <c r="U29" s="9">
        <v>32268971491</v>
      </c>
      <c r="W29" s="10">
        <v>2.2000000000000002</v>
      </c>
    </row>
    <row r="30" spans="1:23" ht="18.75" x14ac:dyDescent="0.2">
      <c r="A30" s="29" t="s">
        <v>45</v>
      </c>
      <c r="B30" s="29"/>
      <c r="D30" s="9">
        <v>0</v>
      </c>
      <c r="F30" s="9">
        <v>-2111669341</v>
      </c>
      <c r="H30" s="9">
        <v>0</v>
      </c>
      <c r="J30" s="9">
        <v>-2111669341</v>
      </c>
      <c r="L30" s="10">
        <v>-0.33</v>
      </c>
      <c r="N30" s="9">
        <v>0</v>
      </c>
      <c r="P30" s="30">
        <v>1715329046</v>
      </c>
      <c r="Q30" s="30"/>
      <c r="S30" s="9">
        <v>0</v>
      </c>
      <c r="U30" s="9">
        <v>1715329046</v>
      </c>
      <c r="W30" s="10">
        <v>0.12</v>
      </c>
    </row>
    <row r="31" spans="1:23" ht="18.75" x14ac:dyDescent="0.2">
      <c r="A31" s="29" t="s">
        <v>30</v>
      </c>
      <c r="B31" s="29"/>
      <c r="D31" s="9">
        <v>0</v>
      </c>
      <c r="F31" s="9">
        <v>26541677357</v>
      </c>
      <c r="H31" s="9">
        <v>0</v>
      </c>
      <c r="J31" s="9">
        <v>26541677357</v>
      </c>
      <c r="L31" s="10">
        <v>4.1500000000000004</v>
      </c>
      <c r="N31" s="9">
        <v>0</v>
      </c>
      <c r="P31" s="30">
        <v>46636762245</v>
      </c>
      <c r="Q31" s="30"/>
      <c r="S31" s="9">
        <v>0</v>
      </c>
      <c r="U31" s="9">
        <v>46636762245</v>
      </c>
      <c r="W31" s="10">
        <v>3.18</v>
      </c>
    </row>
    <row r="32" spans="1:23" ht="18.75" x14ac:dyDescent="0.2">
      <c r="A32" s="29" t="s">
        <v>27</v>
      </c>
      <c r="B32" s="29"/>
      <c r="D32" s="9">
        <v>0</v>
      </c>
      <c r="F32" s="9">
        <v>-9733456805</v>
      </c>
      <c r="H32" s="9">
        <v>0</v>
      </c>
      <c r="J32" s="9">
        <v>-9733456805</v>
      </c>
      <c r="L32" s="10">
        <v>-1.52</v>
      </c>
      <c r="N32" s="9">
        <v>0</v>
      </c>
      <c r="P32" s="30">
        <v>21333774228</v>
      </c>
      <c r="Q32" s="30"/>
      <c r="S32" s="9">
        <v>0</v>
      </c>
      <c r="U32" s="9">
        <v>21333774228</v>
      </c>
      <c r="W32" s="10">
        <v>1.46</v>
      </c>
    </row>
    <row r="33" spans="1:23" ht="18.75" x14ac:dyDescent="0.2">
      <c r="A33" s="29" t="s">
        <v>41</v>
      </c>
      <c r="B33" s="29"/>
      <c r="D33" s="9">
        <v>0</v>
      </c>
      <c r="F33" s="9">
        <v>166373383647</v>
      </c>
      <c r="H33" s="9">
        <v>0</v>
      </c>
      <c r="J33" s="9">
        <v>166373383647</v>
      </c>
      <c r="L33" s="10">
        <v>26.02</v>
      </c>
      <c r="N33" s="9">
        <v>0</v>
      </c>
      <c r="P33" s="30">
        <v>287994451362</v>
      </c>
      <c r="Q33" s="30"/>
      <c r="S33" s="9">
        <v>0</v>
      </c>
      <c r="U33" s="9">
        <v>287994451362</v>
      </c>
      <c r="W33" s="10">
        <v>19.66</v>
      </c>
    </row>
    <row r="34" spans="1:23" ht="18.75" x14ac:dyDescent="0.2">
      <c r="A34" s="29" t="s">
        <v>28</v>
      </c>
      <c r="B34" s="29"/>
      <c r="D34" s="9">
        <v>0</v>
      </c>
      <c r="F34" s="9">
        <v>2345250764</v>
      </c>
      <c r="H34" s="9">
        <v>0</v>
      </c>
      <c r="J34" s="9">
        <v>2345250764</v>
      </c>
      <c r="L34" s="10">
        <v>0.37</v>
      </c>
      <c r="N34" s="9">
        <v>0</v>
      </c>
      <c r="P34" s="30">
        <v>19609928402</v>
      </c>
      <c r="Q34" s="30"/>
      <c r="S34" s="9">
        <v>0</v>
      </c>
      <c r="U34" s="9">
        <v>19609928402</v>
      </c>
      <c r="W34" s="10">
        <v>1.34</v>
      </c>
    </row>
    <row r="35" spans="1:23" ht="18.75" x14ac:dyDescent="0.2">
      <c r="A35" s="29" t="s">
        <v>19</v>
      </c>
      <c r="B35" s="29"/>
      <c r="D35" s="9">
        <v>0</v>
      </c>
      <c r="F35" s="9">
        <v>73384022439</v>
      </c>
      <c r="H35" s="9">
        <v>0</v>
      </c>
      <c r="J35" s="9">
        <v>73384022439</v>
      </c>
      <c r="L35" s="10">
        <v>11.48</v>
      </c>
      <c r="N35" s="9">
        <v>0</v>
      </c>
      <c r="P35" s="30">
        <v>125656464889</v>
      </c>
      <c r="Q35" s="30"/>
      <c r="S35" s="9">
        <v>0</v>
      </c>
      <c r="U35" s="9">
        <v>125656464889</v>
      </c>
      <c r="W35" s="10">
        <v>8.58</v>
      </c>
    </row>
    <row r="36" spans="1:23" ht="18.75" x14ac:dyDescent="0.2">
      <c r="A36" s="29" t="s">
        <v>29</v>
      </c>
      <c r="B36" s="29"/>
      <c r="D36" s="9">
        <v>0</v>
      </c>
      <c r="F36" s="9">
        <v>28598957069</v>
      </c>
      <c r="H36" s="9">
        <v>0</v>
      </c>
      <c r="J36" s="9">
        <v>28598957069</v>
      </c>
      <c r="L36" s="10">
        <v>4.47</v>
      </c>
      <c r="N36" s="9">
        <v>0</v>
      </c>
      <c r="P36" s="30">
        <v>85441632448</v>
      </c>
      <c r="Q36" s="30"/>
      <c r="S36" s="9">
        <v>0</v>
      </c>
      <c r="U36" s="9">
        <v>85441632448</v>
      </c>
      <c r="W36" s="10">
        <v>5.83</v>
      </c>
    </row>
    <row r="37" spans="1:23" ht="18.75" x14ac:dyDescent="0.2">
      <c r="A37" s="29" t="s">
        <v>22</v>
      </c>
      <c r="B37" s="29"/>
      <c r="D37" s="9">
        <v>0</v>
      </c>
      <c r="F37" s="9">
        <v>31498873446</v>
      </c>
      <c r="H37" s="9">
        <v>0</v>
      </c>
      <c r="J37" s="9">
        <v>31498873446</v>
      </c>
      <c r="L37" s="10">
        <v>4.93</v>
      </c>
      <c r="N37" s="9">
        <v>0</v>
      </c>
      <c r="P37" s="30">
        <v>54176139363</v>
      </c>
      <c r="Q37" s="30"/>
      <c r="S37" s="9">
        <v>0</v>
      </c>
      <c r="U37" s="9">
        <v>54176139363</v>
      </c>
      <c r="W37" s="10">
        <v>3.7</v>
      </c>
    </row>
    <row r="38" spans="1:23" ht="18.75" x14ac:dyDescent="0.2">
      <c r="A38" s="29" t="s">
        <v>51</v>
      </c>
      <c r="B38" s="29"/>
      <c r="D38" s="9">
        <v>0</v>
      </c>
      <c r="F38" s="9">
        <v>2479470251</v>
      </c>
      <c r="H38" s="9">
        <v>0</v>
      </c>
      <c r="J38" s="9">
        <v>2479470251</v>
      </c>
      <c r="L38" s="10">
        <v>0.39</v>
      </c>
      <c r="N38" s="9">
        <v>0</v>
      </c>
      <c r="P38" s="30">
        <v>2479470251</v>
      </c>
      <c r="Q38" s="30"/>
      <c r="S38" s="9">
        <v>0</v>
      </c>
      <c r="U38" s="9">
        <v>2479470251</v>
      </c>
      <c r="W38" s="10">
        <v>0.17</v>
      </c>
    </row>
    <row r="39" spans="1:23" ht="18.75" x14ac:dyDescent="0.2">
      <c r="A39" s="29" t="s">
        <v>24</v>
      </c>
      <c r="B39" s="29"/>
      <c r="D39" s="9">
        <v>0</v>
      </c>
      <c r="F39" s="9">
        <v>31687796148</v>
      </c>
      <c r="H39" s="9">
        <v>0</v>
      </c>
      <c r="J39" s="9">
        <v>31687796148</v>
      </c>
      <c r="L39" s="10">
        <v>4.96</v>
      </c>
      <c r="N39" s="9">
        <v>0</v>
      </c>
      <c r="P39" s="30">
        <v>56094486393</v>
      </c>
      <c r="Q39" s="30"/>
      <c r="S39" s="9">
        <v>0</v>
      </c>
      <c r="U39" s="9">
        <v>56094486393</v>
      </c>
      <c r="W39" s="10">
        <v>3.83</v>
      </c>
    </row>
    <row r="40" spans="1:23" ht="18.75" x14ac:dyDescent="0.2">
      <c r="A40" s="29" t="s">
        <v>50</v>
      </c>
      <c r="B40" s="29"/>
      <c r="D40" s="9">
        <v>0</v>
      </c>
      <c r="F40" s="9">
        <v>-34718074</v>
      </c>
      <c r="H40" s="9">
        <v>0</v>
      </c>
      <c r="J40" s="9">
        <v>-34718074</v>
      </c>
      <c r="L40" s="10">
        <v>-0.01</v>
      </c>
      <c r="N40" s="9">
        <v>0</v>
      </c>
      <c r="P40" s="30">
        <v>-34718074</v>
      </c>
      <c r="Q40" s="30"/>
      <c r="S40" s="9">
        <v>0</v>
      </c>
      <c r="U40" s="9">
        <v>-34718074</v>
      </c>
      <c r="W40" s="10">
        <v>0</v>
      </c>
    </row>
    <row r="41" spans="1:23" ht="18.75" x14ac:dyDescent="0.2">
      <c r="A41" s="29" t="s">
        <v>38</v>
      </c>
      <c r="B41" s="29"/>
      <c r="D41" s="9">
        <v>0</v>
      </c>
      <c r="F41" s="9">
        <v>3250676519</v>
      </c>
      <c r="H41" s="9">
        <v>0</v>
      </c>
      <c r="J41" s="9">
        <v>3250676519</v>
      </c>
      <c r="L41" s="10">
        <v>0.51</v>
      </c>
      <c r="N41" s="9">
        <v>0</v>
      </c>
      <c r="P41" s="30">
        <v>9229509299</v>
      </c>
      <c r="Q41" s="30"/>
      <c r="S41" s="9">
        <v>0</v>
      </c>
      <c r="U41" s="9">
        <v>9229509299</v>
      </c>
      <c r="W41" s="10">
        <v>0.63</v>
      </c>
    </row>
    <row r="42" spans="1:23" ht="18.75" x14ac:dyDescent="0.2">
      <c r="A42" s="29" t="s">
        <v>35</v>
      </c>
      <c r="B42" s="29"/>
      <c r="D42" s="9">
        <v>0</v>
      </c>
      <c r="F42" s="9">
        <v>6899399321</v>
      </c>
      <c r="H42" s="9">
        <v>0</v>
      </c>
      <c r="J42" s="9">
        <v>6899399321</v>
      </c>
      <c r="L42" s="10">
        <v>1.08</v>
      </c>
      <c r="N42" s="9">
        <v>0</v>
      </c>
      <c r="P42" s="30">
        <v>91074336409</v>
      </c>
      <c r="Q42" s="30"/>
      <c r="S42" s="9">
        <v>0</v>
      </c>
      <c r="U42" s="9">
        <v>91074336409</v>
      </c>
      <c r="W42" s="10">
        <v>6.22</v>
      </c>
    </row>
    <row r="43" spans="1:23" ht="18.75" x14ac:dyDescent="0.2">
      <c r="A43" s="29" t="s">
        <v>37</v>
      </c>
      <c r="B43" s="29"/>
      <c r="D43" s="9">
        <v>0</v>
      </c>
      <c r="F43" s="9">
        <v>-857227331</v>
      </c>
      <c r="H43" s="9">
        <v>0</v>
      </c>
      <c r="J43" s="9">
        <v>-857227331</v>
      </c>
      <c r="L43" s="10">
        <v>-0.13</v>
      </c>
      <c r="N43" s="9">
        <v>0</v>
      </c>
      <c r="P43" s="30">
        <v>10942559165</v>
      </c>
      <c r="Q43" s="30"/>
      <c r="S43" s="9">
        <v>0</v>
      </c>
      <c r="U43" s="9">
        <v>10942559165</v>
      </c>
      <c r="W43" s="10">
        <v>0.75</v>
      </c>
    </row>
    <row r="44" spans="1:23" ht="18.75" x14ac:dyDescent="0.2">
      <c r="A44" s="31" t="s">
        <v>42</v>
      </c>
      <c r="B44" s="31"/>
      <c r="D44" s="13">
        <v>0</v>
      </c>
      <c r="F44" s="13">
        <v>1873769784</v>
      </c>
      <c r="H44" s="13">
        <v>0</v>
      </c>
      <c r="J44" s="13">
        <v>1873769784</v>
      </c>
      <c r="L44" s="14">
        <v>0.28999999999999998</v>
      </c>
      <c r="N44" s="13">
        <v>0</v>
      </c>
      <c r="P44" s="30">
        <v>32359728374</v>
      </c>
      <c r="Q44" s="32"/>
      <c r="S44" s="13">
        <v>0</v>
      </c>
      <c r="U44" s="13">
        <v>32359728374</v>
      </c>
      <c r="W44" s="14">
        <v>2.21</v>
      </c>
    </row>
    <row r="45" spans="1:23" ht="21.75" thickBot="1" x14ac:dyDescent="0.25">
      <c r="A45" s="33" t="s">
        <v>53</v>
      </c>
      <c r="B45" s="33"/>
      <c r="D45" s="16">
        <v>0</v>
      </c>
      <c r="F45" s="16">
        <v>639039342749</v>
      </c>
      <c r="H45" s="16">
        <v>9793795219</v>
      </c>
      <c r="J45" s="16">
        <v>648833137968</v>
      </c>
      <c r="L45" s="17">
        <v>101.49</v>
      </c>
      <c r="N45" s="16">
        <f>SUM(N8:N44)</f>
        <v>13166116838</v>
      </c>
      <c r="P45" s="34">
        <f>SUM(P8:Q44)</f>
        <v>1422550090618</v>
      </c>
      <c r="Q45" s="34"/>
      <c r="S45" s="16">
        <f>SUM(S8:S44)</f>
        <v>23368572387</v>
      </c>
      <c r="U45" s="16">
        <f>SUM(U8:U44)</f>
        <v>1459084779843</v>
      </c>
      <c r="W45" s="17">
        <v>99.6</v>
      </c>
    </row>
    <row r="46" spans="1:23" ht="13.5" thickTop="1" x14ac:dyDescent="0.2">
      <c r="F46" s="21"/>
      <c r="H46" s="21"/>
      <c r="N46" s="21"/>
      <c r="Q46" s="21"/>
      <c r="S46" s="21"/>
    </row>
  </sheetData>
  <mergeCells count="84">
    <mergeCell ref="A45:B45"/>
    <mergeCell ref="P45:Q45"/>
    <mergeCell ref="A42:B42"/>
    <mergeCell ref="P42:Q42"/>
    <mergeCell ref="A43:B43"/>
    <mergeCell ref="P43:Q43"/>
    <mergeCell ref="A44:B44"/>
    <mergeCell ref="P44:Q44"/>
    <mergeCell ref="A39:B39"/>
    <mergeCell ref="P39:Q39"/>
    <mergeCell ref="A40:B40"/>
    <mergeCell ref="P40:Q40"/>
    <mergeCell ref="A41:B41"/>
    <mergeCell ref="P41:Q41"/>
    <mergeCell ref="A36:B36"/>
    <mergeCell ref="P36:Q36"/>
    <mergeCell ref="A37:B37"/>
    <mergeCell ref="P37:Q37"/>
    <mergeCell ref="A38:B38"/>
    <mergeCell ref="P38:Q38"/>
    <mergeCell ref="A33:B33"/>
    <mergeCell ref="P33:Q33"/>
    <mergeCell ref="A34:B34"/>
    <mergeCell ref="P34:Q34"/>
    <mergeCell ref="A35:B35"/>
    <mergeCell ref="P35:Q35"/>
    <mergeCell ref="A30:B30"/>
    <mergeCell ref="P30:Q30"/>
    <mergeCell ref="A31:B31"/>
    <mergeCell ref="P31:Q31"/>
    <mergeCell ref="A32:B32"/>
    <mergeCell ref="P32:Q32"/>
    <mergeCell ref="A27:B27"/>
    <mergeCell ref="P27:Q27"/>
    <mergeCell ref="A28:B28"/>
    <mergeCell ref="P28:Q28"/>
    <mergeCell ref="A29:B29"/>
    <mergeCell ref="P29:Q29"/>
    <mergeCell ref="A24:B24"/>
    <mergeCell ref="P24:Q24"/>
    <mergeCell ref="A25:B25"/>
    <mergeCell ref="P25:Q25"/>
    <mergeCell ref="A26:B26"/>
    <mergeCell ref="P26:Q26"/>
    <mergeCell ref="A21:B21"/>
    <mergeCell ref="P21:Q21"/>
    <mergeCell ref="A22:B22"/>
    <mergeCell ref="P22:Q22"/>
    <mergeCell ref="A23:B23"/>
    <mergeCell ref="P23:Q23"/>
    <mergeCell ref="A18:B18"/>
    <mergeCell ref="P18:Q18"/>
    <mergeCell ref="A19:B19"/>
    <mergeCell ref="P19:Q19"/>
    <mergeCell ref="A20:B20"/>
    <mergeCell ref="P20:Q20"/>
    <mergeCell ref="A15:B15"/>
    <mergeCell ref="P15:Q15"/>
    <mergeCell ref="A16:B16"/>
    <mergeCell ref="P16:Q16"/>
    <mergeCell ref="A17:B17"/>
    <mergeCell ref="P17:Q17"/>
    <mergeCell ref="A12:B12"/>
    <mergeCell ref="P12:Q12"/>
    <mergeCell ref="A13:B13"/>
    <mergeCell ref="P13:Q13"/>
    <mergeCell ref="A14:B14"/>
    <mergeCell ref="P14:Q14"/>
    <mergeCell ref="A9:B9"/>
    <mergeCell ref="P9:Q9"/>
    <mergeCell ref="A10:B10"/>
    <mergeCell ref="P10:Q10"/>
    <mergeCell ref="A11:B11"/>
    <mergeCell ref="P11:Q11"/>
    <mergeCell ref="A7:B7"/>
    <mergeCell ref="P7:Q7"/>
    <mergeCell ref="A8:B8"/>
    <mergeCell ref="P8:Q8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scale="6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F11"/>
  <sheetViews>
    <sheetView rightToLeft="1" view="pageBreakPreview" topLeftCell="A4" zoomScale="145" zoomScaleNormal="100" zoomScaleSheetLayoutView="145" workbookViewId="0">
      <selection activeCell="D10" sqref="D10"/>
    </sheetView>
  </sheetViews>
  <sheetFormatPr defaultRowHeight="12.75" x14ac:dyDescent="0.2"/>
  <cols>
    <col min="1" max="1" width="6.5703125" bestFit="1" customWidth="1"/>
    <col min="2" max="2" width="40.28515625" customWidth="1"/>
    <col min="3" max="3" width="1.28515625" customWidth="1"/>
    <col min="4" max="4" width="16.85546875" bestFit="1" customWidth="1"/>
    <col min="5" max="5" width="1.28515625" customWidth="1"/>
    <col min="6" max="6" width="16.85546875" bestFit="1" customWidth="1"/>
  </cols>
  <sheetData>
    <row r="1" spans="1:6" ht="25.5" x14ac:dyDescent="0.2">
      <c r="A1" s="23" t="s">
        <v>0</v>
      </c>
      <c r="B1" s="23"/>
      <c r="C1" s="23"/>
      <c r="D1" s="23"/>
      <c r="E1" s="23"/>
      <c r="F1" s="23"/>
    </row>
    <row r="2" spans="1:6" ht="25.5" x14ac:dyDescent="0.2">
      <c r="A2" s="23" t="s">
        <v>61</v>
      </c>
      <c r="B2" s="23"/>
      <c r="C2" s="23"/>
      <c r="D2" s="23"/>
      <c r="E2" s="23"/>
      <c r="F2" s="23"/>
    </row>
    <row r="3" spans="1:6" ht="25.5" x14ac:dyDescent="0.2">
      <c r="A3" s="23" t="s">
        <v>2</v>
      </c>
      <c r="B3" s="23"/>
      <c r="C3" s="23"/>
      <c r="D3" s="23"/>
      <c r="E3" s="23"/>
      <c r="F3" s="23"/>
    </row>
    <row r="5" spans="1:6" ht="24" x14ac:dyDescent="0.2">
      <c r="A5" s="1" t="s">
        <v>85</v>
      </c>
      <c r="B5" s="24" t="s">
        <v>86</v>
      </c>
      <c r="C5" s="24"/>
      <c r="D5" s="24"/>
      <c r="E5" s="24"/>
      <c r="F5" s="24"/>
    </row>
    <row r="6" spans="1:6" ht="21" x14ac:dyDescent="0.2">
      <c r="D6" s="25" t="s">
        <v>76</v>
      </c>
      <c r="E6" s="25"/>
      <c r="F6" s="2" t="s">
        <v>77</v>
      </c>
    </row>
    <row r="7" spans="1:6" ht="42" x14ac:dyDescent="0.2">
      <c r="A7" s="36" t="s">
        <v>87</v>
      </c>
      <c r="B7" s="36"/>
      <c r="D7" s="18" t="s">
        <v>88</v>
      </c>
      <c r="E7" s="3"/>
      <c r="F7" s="18" t="s">
        <v>88</v>
      </c>
    </row>
    <row r="8" spans="1:6" ht="18.75" x14ac:dyDescent="0.2">
      <c r="A8" s="37" t="s">
        <v>111</v>
      </c>
      <c r="B8" s="37"/>
      <c r="D8" s="20">
        <v>378229</v>
      </c>
      <c r="E8" s="20"/>
      <c r="F8" s="20">
        <v>523443</v>
      </c>
    </row>
    <row r="9" spans="1:6" ht="18.75" x14ac:dyDescent="0.2">
      <c r="A9" s="38" t="s">
        <v>112</v>
      </c>
      <c r="B9" s="38"/>
      <c r="D9" s="9">
        <v>478516</v>
      </c>
      <c r="F9" s="9">
        <v>8823048</v>
      </c>
    </row>
    <row r="10" spans="1:6" ht="21.75" thickBot="1" x14ac:dyDescent="0.25">
      <c r="A10" s="35" t="s">
        <v>53</v>
      </c>
      <c r="B10" s="35"/>
      <c r="D10" s="16">
        <f>SUM(D8:D9)</f>
        <v>856745</v>
      </c>
      <c r="F10" s="16">
        <f>SUM(F8:F9)</f>
        <v>9346491</v>
      </c>
    </row>
    <row r="11" spans="1:6" ht="13.5" thickTop="1" x14ac:dyDescent="0.2"/>
  </sheetData>
  <mergeCells count="9">
    <mergeCell ref="A10:B10"/>
    <mergeCell ref="A7:B7"/>
    <mergeCell ref="A8:B8"/>
    <mergeCell ref="A9:B9"/>
    <mergeCell ref="A1:F1"/>
    <mergeCell ref="A2:F2"/>
    <mergeCell ref="A3:F3"/>
    <mergeCell ref="B5:F5"/>
    <mergeCell ref="D6:E6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H10"/>
  <sheetViews>
    <sheetView rightToLeft="1" view="pageBreakPreview" zoomScale="145" zoomScaleNormal="100" zoomScaleSheetLayoutView="145" workbookViewId="0">
      <selection activeCell="H7" sqref="H7:H10"/>
    </sheetView>
  </sheetViews>
  <sheetFormatPr defaultRowHeight="12.75" x14ac:dyDescent="0.2"/>
  <cols>
    <col min="1" max="1" width="6.5703125" bestFit="1" customWidth="1"/>
    <col min="2" max="2" width="41.5703125" customWidth="1"/>
    <col min="3" max="3" width="1.28515625" customWidth="1"/>
    <col min="4" max="4" width="12.140625" bestFit="1" customWidth="1"/>
    <col min="5" max="5" width="1.28515625" customWidth="1"/>
    <col min="6" max="6" width="13.7109375" bestFit="1" customWidth="1"/>
    <col min="7" max="7" width="0.28515625" customWidth="1"/>
    <col min="8" max="8" width="10.5703125" bestFit="1" customWidth="1"/>
  </cols>
  <sheetData>
    <row r="1" spans="1:8" ht="25.5" x14ac:dyDescent="0.2">
      <c r="A1" s="23" t="s">
        <v>0</v>
      </c>
      <c r="B1" s="23"/>
      <c r="C1" s="23"/>
      <c r="D1" s="23"/>
      <c r="E1" s="23"/>
      <c r="F1" s="23"/>
    </row>
    <row r="2" spans="1:8" ht="25.5" x14ac:dyDescent="0.2">
      <c r="A2" s="23" t="s">
        <v>61</v>
      </c>
      <c r="B2" s="23"/>
      <c r="C2" s="23"/>
      <c r="D2" s="23"/>
      <c r="E2" s="23"/>
      <c r="F2" s="23"/>
    </row>
    <row r="3" spans="1:8" ht="25.5" x14ac:dyDescent="0.2">
      <c r="A3" s="23" t="s">
        <v>2</v>
      </c>
      <c r="B3" s="23"/>
      <c r="C3" s="23"/>
      <c r="D3" s="23"/>
      <c r="E3" s="23"/>
      <c r="F3" s="23"/>
    </row>
    <row r="5" spans="1:8" ht="24" x14ac:dyDescent="0.2">
      <c r="A5" s="1" t="s">
        <v>89</v>
      </c>
      <c r="B5" s="24" t="s">
        <v>73</v>
      </c>
      <c r="C5" s="24"/>
      <c r="D5" s="24"/>
      <c r="E5" s="24"/>
      <c r="F5" s="24"/>
    </row>
    <row r="6" spans="1:8" ht="21" x14ac:dyDescent="0.2">
      <c r="D6" s="2" t="s">
        <v>76</v>
      </c>
      <c r="F6" s="2" t="s">
        <v>9</v>
      </c>
    </row>
    <row r="7" spans="1:8" ht="21" x14ac:dyDescent="0.2">
      <c r="A7" s="25" t="s">
        <v>73</v>
      </c>
      <c r="B7" s="25"/>
      <c r="D7" s="4" t="s">
        <v>58</v>
      </c>
      <c r="F7" s="4" t="s">
        <v>58</v>
      </c>
    </row>
    <row r="8" spans="1:8" ht="18.75" x14ac:dyDescent="0.2">
      <c r="A8" s="27" t="s">
        <v>73</v>
      </c>
      <c r="B8" s="27"/>
      <c r="D8" s="6">
        <v>197867785</v>
      </c>
      <c r="F8" s="6">
        <v>3277060493</v>
      </c>
    </row>
    <row r="9" spans="1:8" ht="18.75" x14ac:dyDescent="0.2">
      <c r="A9" s="31" t="s">
        <v>90</v>
      </c>
      <c r="B9" s="31"/>
      <c r="D9" s="13">
        <v>52614718</v>
      </c>
      <c r="F9" s="13">
        <v>280618621</v>
      </c>
      <c r="H9" s="21"/>
    </row>
    <row r="10" spans="1:8" ht="21" x14ac:dyDescent="0.2">
      <c r="A10" s="33" t="s">
        <v>53</v>
      </c>
      <c r="B10" s="33"/>
      <c r="D10" s="16">
        <v>250482503</v>
      </c>
      <c r="F10" s="16">
        <v>3557679114</v>
      </c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view="pageBreakPreview" zoomScale="145" zoomScaleNormal="100" zoomScaleSheetLayoutView="145" workbookViewId="0">
      <selection activeCell="Q10" sqref="Q10"/>
    </sheetView>
  </sheetViews>
  <sheetFormatPr defaultRowHeight="12.75" x14ac:dyDescent="0.2"/>
  <cols>
    <col min="1" max="1" width="13.85546875" bestFit="1" customWidth="1"/>
    <col min="2" max="2" width="1.28515625" customWidth="1"/>
    <col min="3" max="3" width="16.85546875" customWidth="1"/>
    <col min="4" max="4" width="1.28515625" customWidth="1"/>
    <col min="5" max="5" width="18.85546875" bestFit="1" customWidth="1"/>
    <col min="6" max="6" width="1.28515625" customWidth="1"/>
    <col min="7" max="7" width="15" bestFit="1" customWidth="1"/>
    <col min="8" max="8" width="1.28515625" customWidth="1"/>
    <col min="9" max="9" width="10.5703125" bestFit="1" customWidth="1"/>
    <col min="10" max="10" width="1.28515625" customWidth="1"/>
    <col min="11" max="11" width="6.28515625" bestFit="1" customWidth="1"/>
    <col min="12" max="12" width="1.28515625" customWidth="1"/>
    <col min="13" max="13" width="15.5703125" customWidth="1"/>
    <col min="14" max="14" width="1.28515625" customWidth="1"/>
    <col min="15" max="15" width="15" bestFit="1" customWidth="1"/>
    <col min="16" max="16" width="1.28515625" customWidth="1"/>
    <col min="17" max="17" width="12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25.5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5" spans="1:19" ht="24" x14ac:dyDescent="0.2">
      <c r="A5" s="24" t="s">
        <v>79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ht="21" x14ac:dyDescent="0.2">
      <c r="A6" s="25" t="s">
        <v>54</v>
      </c>
      <c r="C6" s="25" t="s">
        <v>91</v>
      </c>
      <c r="D6" s="25"/>
      <c r="E6" s="25"/>
      <c r="F6" s="25"/>
      <c r="G6" s="25"/>
      <c r="I6" s="25" t="s">
        <v>76</v>
      </c>
      <c r="J6" s="25"/>
      <c r="K6" s="25"/>
      <c r="L6" s="25"/>
      <c r="M6" s="25"/>
      <c r="O6" s="25" t="s">
        <v>77</v>
      </c>
      <c r="P6" s="25"/>
      <c r="Q6" s="25"/>
      <c r="R6" s="25"/>
      <c r="S6" s="25"/>
    </row>
    <row r="7" spans="1:19" ht="42" x14ac:dyDescent="0.2">
      <c r="A7" s="25"/>
      <c r="C7" s="18" t="s">
        <v>92</v>
      </c>
      <c r="D7" s="3"/>
      <c r="E7" s="18" t="s">
        <v>93</v>
      </c>
      <c r="F7" s="3"/>
      <c r="G7" s="18" t="s">
        <v>94</v>
      </c>
      <c r="I7" s="18" t="s">
        <v>95</v>
      </c>
      <c r="J7" s="3"/>
      <c r="K7" s="18" t="s">
        <v>96</v>
      </c>
      <c r="L7" s="3"/>
      <c r="M7" s="18" t="s">
        <v>97</v>
      </c>
      <c r="O7" s="18" t="s">
        <v>95</v>
      </c>
      <c r="P7" s="3"/>
      <c r="Q7" s="18" t="s">
        <v>96</v>
      </c>
      <c r="R7" s="3"/>
      <c r="S7" s="18" t="s">
        <v>97</v>
      </c>
    </row>
    <row r="8" spans="1:19" ht="18.75" x14ac:dyDescent="0.2">
      <c r="A8" s="5" t="s">
        <v>36</v>
      </c>
      <c r="C8" s="5" t="s">
        <v>98</v>
      </c>
      <c r="E8" s="6">
        <v>5762928</v>
      </c>
      <c r="G8" s="6">
        <v>1000</v>
      </c>
      <c r="I8" s="6">
        <v>0</v>
      </c>
      <c r="K8" s="6">
        <v>0</v>
      </c>
      <c r="M8" s="6">
        <v>0</v>
      </c>
      <c r="O8" s="6">
        <v>5762928000</v>
      </c>
      <c r="Q8" s="6">
        <v>161147121</v>
      </c>
      <c r="S8" s="6">
        <v>5601780879</v>
      </c>
    </row>
    <row r="9" spans="1:19" ht="18.75" x14ac:dyDescent="0.2">
      <c r="A9" s="11" t="s">
        <v>21</v>
      </c>
      <c r="C9" s="11" t="s">
        <v>99</v>
      </c>
      <c r="E9" s="13">
        <v>697087</v>
      </c>
      <c r="G9" s="13">
        <v>11000</v>
      </c>
      <c r="I9" s="13">
        <v>0</v>
      </c>
      <c r="K9" s="13">
        <v>0</v>
      </c>
      <c r="M9" s="13">
        <v>0</v>
      </c>
      <c r="O9" s="13">
        <v>7667957000</v>
      </c>
      <c r="Q9" s="13">
        <v>103621041</v>
      </c>
      <c r="S9" s="13">
        <v>7564335959</v>
      </c>
    </row>
    <row r="10" spans="1:19" ht="21" x14ac:dyDescent="0.2">
      <c r="A10" s="15" t="s">
        <v>53</v>
      </c>
      <c r="C10" s="16"/>
      <c r="E10" s="16"/>
      <c r="G10" s="16"/>
      <c r="I10" s="16">
        <v>0</v>
      </c>
      <c r="K10" s="16">
        <v>0</v>
      </c>
      <c r="M10" s="16">
        <v>0</v>
      </c>
      <c r="O10" s="16">
        <v>13430885000</v>
      </c>
      <c r="Q10" s="16">
        <v>264768162</v>
      </c>
      <c r="S10" s="16">
        <v>13166116838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scale="9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N10"/>
  <sheetViews>
    <sheetView rightToLeft="1" view="pageBreakPreview" zoomScale="160" zoomScaleNormal="100" zoomScaleSheetLayoutView="160" workbookViewId="0">
      <selection activeCell="C11" sqref="C11"/>
    </sheetView>
  </sheetViews>
  <sheetFormatPr defaultRowHeight="12.75" x14ac:dyDescent="0.2"/>
  <cols>
    <col min="1" max="1" width="33.85546875" bestFit="1" customWidth="1"/>
    <col min="2" max="2" width="1.28515625" customWidth="1"/>
    <col min="3" max="3" width="9.85546875" bestFit="1" customWidth="1"/>
    <col min="4" max="4" width="1.28515625" customWidth="1"/>
    <col min="5" max="5" width="6.28515625" bestFit="1" customWidth="1"/>
    <col min="6" max="6" width="1.28515625" customWidth="1"/>
    <col min="7" max="7" width="11.140625" bestFit="1" customWidth="1"/>
    <col min="8" max="8" width="1.28515625" customWidth="1"/>
    <col min="9" max="9" width="9.85546875" bestFit="1" customWidth="1"/>
    <col min="10" max="10" width="1.28515625" customWidth="1"/>
    <col min="11" max="11" width="6.28515625" bestFit="1" customWidth="1"/>
    <col min="12" max="12" width="1.28515625" customWidth="1"/>
    <col min="13" max="13" width="11.140625" bestFit="1" customWidth="1"/>
    <col min="14" max="14" width="0.28515625" customWidth="1"/>
  </cols>
  <sheetData>
    <row r="1" spans="1:14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4" ht="25.5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4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5" spans="1:14" ht="24" x14ac:dyDescent="0.2">
      <c r="A5" s="24" t="s">
        <v>102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</row>
    <row r="6" spans="1:14" ht="21" x14ac:dyDescent="0.2">
      <c r="A6" s="25" t="s">
        <v>64</v>
      </c>
      <c r="C6" s="25" t="s">
        <v>76</v>
      </c>
      <c r="D6" s="25"/>
      <c r="E6" s="25"/>
      <c r="F6" s="25"/>
      <c r="G6" s="25"/>
      <c r="I6" s="25" t="s">
        <v>77</v>
      </c>
      <c r="J6" s="25"/>
      <c r="K6" s="25"/>
      <c r="L6" s="25"/>
      <c r="M6" s="25"/>
    </row>
    <row r="7" spans="1:14" ht="42" x14ac:dyDescent="0.2">
      <c r="A7" s="25"/>
      <c r="C7" s="18" t="s">
        <v>100</v>
      </c>
      <c r="D7" s="3"/>
      <c r="E7" s="18" t="s">
        <v>96</v>
      </c>
      <c r="F7" s="3"/>
      <c r="G7" s="18" t="s">
        <v>101</v>
      </c>
      <c r="I7" s="18" t="s">
        <v>100</v>
      </c>
      <c r="J7" s="3"/>
      <c r="K7" s="18" t="s">
        <v>96</v>
      </c>
      <c r="L7" s="3"/>
      <c r="M7" s="18" t="s">
        <v>101</v>
      </c>
    </row>
    <row r="8" spans="1:14" ht="18.75" x14ac:dyDescent="0.2">
      <c r="A8" s="19" t="s">
        <v>109</v>
      </c>
      <c r="C8" s="20">
        <v>378229</v>
      </c>
      <c r="E8" s="20">
        <v>0</v>
      </c>
      <c r="G8" s="20">
        <v>378229</v>
      </c>
      <c r="I8" s="20">
        <v>523443</v>
      </c>
      <c r="K8" s="20">
        <v>0</v>
      </c>
      <c r="M8" s="20">
        <v>523443</v>
      </c>
      <c r="N8" s="20"/>
    </row>
    <row r="9" spans="1:14" ht="18.75" x14ac:dyDescent="0.2">
      <c r="A9" s="8" t="s">
        <v>110</v>
      </c>
      <c r="C9" s="9">
        <v>478516</v>
      </c>
      <c r="E9" s="9">
        <v>0</v>
      </c>
      <c r="G9" s="9">
        <v>478516</v>
      </c>
      <c r="I9" s="9">
        <v>8823048</v>
      </c>
      <c r="K9" s="9">
        <v>0</v>
      </c>
      <c r="M9" s="9">
        <v>8823048</v>
      </c>
    </row>
    <row r="10" spans="1:14" ht="21" x14ac:dyDescent="0.2">
      <c r="A10" s="15" t="s">
        <v>53</v>
      </c>
      <c r="C10" s="16">
        <f>SUM(C8:C9)</f>
        <v>856745</v>
      </c>
      <c r="E10" s="16">
        <v>0</v>
      </c>
      <c r="G10" s="16">
        <f>SUM(G8:G9)</f>
        <v>856745</v>
      </c>
      <c r="I10" s="16">
        <f>SUM(I8:I9)</f>
        <v>9346491</v>
      </c>
      <c r="K10" s="16">
        <v>0</v>
      </c>
      <c r="M10" s="16">
        <v>9346491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2"/>
  <sheetViews>
    <sheetView rightToLeft="1" view="pageBreakPreview" zoomScale="130" zoomScaleNormal="100" zoomScaleSheetLayoutView="130" workbookViewId="0">
      <selection activeCell="C20" sqref="C20"/>
    </sheetView>
  </sheetViews>
  <sheetFormatPr defaultRowHeight="12.75" x14ac:dyDescent="0.2"/>
  <cols>
    <col min="1" max="1" width="27.28515625" bestFit="1" customWidth="1"/>
    <col min="2" max="2" width="1.28515625" customWidth="1"/>
    <col min="3" max="3" width="9.85546875" bestFit="1" customWidth="1"/>
    <col min="4" max="4" width="1.28515625" customWidth="1"/>
    <col min="5" max="5" width="15.42578125" bestFit="1" customWidth="1"/>
    <col min="6" max="6" width="1.28515625" customWidth="1"/>
    <col min="7" max="7" width="15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5.7109375" bestFit="1" customWidth="1"/>
    <col min="14" max="14" width="1.28515625" customWidth="1"/>
    <col min="15" max="15" width="16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25.5" x14ac:dyDescent="0.2">
      <c r="A2" s="23" t="s">
        <v>61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18" ht="25.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5" spans="1:18" ht="24" x14ac:dyDescent="0.2">
      <c r="A5" s="24" t="s">
        <v>103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21" x14ac:dyDescent="0.2">
      <c r="A6" s="25" t="s">
        <v>64</v>
      </c>
      <c r="C6" s="25" t="s">
        <v>76</v>
      </c>
      <c r="D6" s="25"/>
      <c r="E6" s="25"/>
      <c r="F6" s="25"/>
      <c r="G6" s="25"/>
      <c r="H6" s="25"/>
      <c r="I6" s="25"/>
      <c r="K6" s="25" t="s">
        <v>77</v>
      </c>
      <c r="L6" s="25"/>
      <c r="M6" s="25"/>
      <c r="N6" s="25"/>
      <c r="O6" s="25"/>
      <c r="P6" s="25"/>
      <c r="Q6" s="25"/>
      <c r="R6" s="25"/>
    </row>
    <row r="7" spans="1:18" ht="21" x14ac:dyDescent="0.2">
      <c r="A7" s="25"/>
      <c r="C7" s="18" t="s">
        <v>13</v>
      </c>
      <c r="D7" s="3"/>
      <c r="E7" s="18" t="s">
        <v>104</v>
      </c>
      <c r="F7" s="3"/>
      <c r="G7" s="18" t="s">
        <v>105</v>
      </c>
      <c r="H7" s="3"/>
      <c r="I7" s="18" t="s">
        <v>106</v>
      </c>
      <c r="K7" s="18" t="s">
        <v>13</v>
      </c>
      <c r="L7" s="3"/>
      <c r="M7" s="18" t="s">
        <v>104</v>
      </c>
      <c r="N7" s="3"/>
      <c r="O7" s="18" t="s">
        <v>105</v>
      </c>
      <c r="P7" s="3"/>
      <c r="Q7" s="39" t="s">
        <v>106</v>
      </c>
      <c r="R7" s="39"/>
    </row>
    <row r="8" spans="1:18" ht="18.75" x14ac:dyDescent="0.2">
      <c r="A8" s="5" t="s">
        <v>46</v>
      </c>
      <c r="C8" s="6">
        <v>2143353</v>
      </c>
      <c r="E8" s="6">
        <v>15569890408</v>
      </c>
      <c r="G8" s="6">
        <v>15809052066</v>
      </c>
      <c r="I8" s="6">
        <v>-239161658</v>
      </c>
      <c r="K8" s="6">
        <v>2143353</v>
      </c>
      <c r="M8" s="6">
        <v>15569890408</v>
      </c>
      <c r="O8" s="6">
        <v>15809052066</v>
      </c>
      <c r="Q8" s="28">
        <v>-239161658</v>
      </c>
      <c r="R8" s="28"/>
    </row>
    <row r="9" spans="1:18" ht="18.75" x14ac:dyDescent="0.2">
      <c r="A9" s="8" t="s">
        <v>40</v>
      </c>
      <c r="C9" s="9">
        <v>639872</v>
      </c>
      <c r="E9" s="9">
        <v>11772395784</v>
      </c>
      <c r="G9" s="9">
        <v>10525647545</v>
      </c>
      <c r="I9" s="9">
        <v>1246748239</v>
      </c>
      <c r="K9" s="9">
        <v>639872</v>
      </c>
      <c r="M9" s="9">
        <v>11772395784</v>
      </c>
      <c r="O9" s="9">
        <v>10525647545</v>
      </c>
      <c r="Q9" s="30">
        <v>1246748239</v>
      </c>
      <c r="R9" s="30"/>
    </row>
    <row r="10" spans="1:18" ht="18.75" x14ac:dyDescent="0.2">
      <c r="A10" s="8" t="s">
        <v>20</v>
      </c>
      <c r="C10" s="9">
        <v>1</v>
      </c>
      <c r="E10" s="9">
        <v>1</v>
      </c>
      <c r="G10" s="9">
        <v>4119</v>
      </c>
      <c r="I10" s="9">
        <v>-4118</v>
      </c>
      <c r="K10" s="9">
        <v>1</v>
      </c>
      <c r="M10" s="9">
        <v>1</v>
      </c>
      <c r="O10" s="9">
        <v>4119</v>
      </c>
      <c r="Q10" s="30">
        <v>-4118</v>
      </c>
      <c r="R10" s="30"/>
    </row>
    <row r="11" spans="1:18" ht="18.75" x14ac:dyDescent="0.2">
      <c r="A11" s="8" t="s">
        <v>39</v>
      </c>
      <c r="C11" s="9">
        <v>2856960</v>
      </c>
      <c r="E11" s="9">
        <v>51737687972</v>
      </c>
      <c r="G11" s="9">
        <v>45155381300</v>
      </c>
      <c r="I11" s="9">
        <v>6582306672</v>
      </c>
      <c r="K11" s="9">
        <v>4587659</v>
      </c>
      <c r="M11" s="9">
        <v>83388378346</v>
      </c>
      <c r="O11" s="9">
        <v>72509762620</v>
      </c>
      <c r="Q11" s="30">
        <v>10878615726</v>
      </c>
      <c r="R11" s="30"/>
    </row>
    <row r="12" spans="1:18" ht="18.75" x14ac:dyDescent="0.2">
      <c r="A12" s="8" t="s">
        <v>43</v>
      </c>
      <c r="C12" s="9">
        <v>257500</v>
      </c>
      <c r="E12" s="9">
        <v>5555964171</v>
      </c>
      <c r="G12" s="9">
        <v>4208347524</v>
      </c>
      <c r="I12" s="9">
        <v>1347616647</v>
      </c>
      <c r="K12" s="9">
        <v>257500</v>
      </c>
      <c r="M12" s="9">
        <v>5555964171</v>
      </c>
      <c r="O12" s="9">
        <v>4208347524</v>
      </c>
      <c r="Q12" s="30">
        <v>1347616647</v>
      </c>
      <c r="R12" s="30"/>
    </row>
    <row r="13" spans="1:18" ht="18.75" x14ac:dyDescent="0.2">
      <c r="A13" s="8" t="s">
        <v>49</v>
      </c>
      <c r="C13" s="9">
        <v>133750</v>
      </c>
      <c r="E13" s="9">
        <v>4678243034</v>
      </c>
      <c r="G13" s="9">
        <v>3821953597</v>
      </c>
      <c r="I13" s="9">
        <v>856289437</v>
      </c>
      <c r="K13" s="9">
        <v>133750</v>
      </c>
      <c r="M13" s="9">
        <v>4678243034</v>
      </c>
      <c r="O13" s="9">
        <v>3821953597</v>
      </c>
      <c r="Q13" s="30">
        <v>856289437</v>
      </c>
      <c r="R13" s="30"/>
    </row>
    <row r="14" spans="1:18" ht="18.75" x14ac:dyDescent="0.2">
      <c r="A14" s="8" t="s">
        <v>82</v>
      </c>
      <c r="C14" s="9">
        <v>0</v>
      </c>
      <c r="E14" s="9">
        <v>0</v>
      </c>
      <c r="G14" s="9">
        <v>0</v>
      </c>
      <c r="I14" s="9">
        <v>0</v>
      </c>
      <c r="K14" s="9">
        <v>6516805</v>
      </c>
      <c r="M14" s="9">
        <v>18012449020</v>
      </c>
      <c r="O14" s="9">
        <v>17354642397</v>
      </c>
      <c r="Q14" s="30">
        <v>657806623</v>
      </c>
      <c r="R14" s="30"/>
    </row>
    <row r="15" spans="1:18" ht="18.75" x14ac:dyDescent="0.2">
      <c r="A15" s="8" t="s">
        <v>83</v>
      </c>
      <c r="C15" s="9">
        <v>0</v>
      </c>
      <c r="E15" s="9">
        <v>0</v>
      </c>
      <c r="G15" s="9">
        <v>0</v>
      </c>
      <c r="I15" s="9">
        <v>0</v>
      </c>
      <c r="K15" s="9">
        <v>12744986</v>
      </c>
      <c r="M15" s="9">
        <v>34239296087</v>
      </c>
      <c r="O15" s="9">
        <v>34041857606</v>
      </c>
      <c r="Q15" s="30">
        <v>197438481</v>
      </c>
      <c r="R15" s="30"/>
    </row>
    <row r="16" spans="1:18" ht="18.75" x14ac:dyDescent="0.2">
      <c r="A16" s="8" t="s">
        <v>84</v>
      </c>
      <c r="C16" s="9">
        <v>0</v>
      </c>
      <c r="E16" s="9">
        <v>0</v>
      </c>
      <c r="G16" s="9">
        <v>0</v>
      </c>
      <c r="I16" s="9">
        <v>0</v>
      </c>
      <c r="K16" s="9">
        <v>14770141</v>
      </c>
      <c r="M16" s="9">
        <v>167795552669</v>
      </c>
      <c r="O16" s="9">
        <v>160477087165</v>
      </c>
      <c r="Q16" s="30">
        <v>7318465504</v>
      </c>
      <c r="R16" s="30"/>
    </row>
    <row r="17" spans="1:18" ht="18.75" x14ac:dyDescent="0.2">
      <c r="A17" s="11" t="s">
        <v>48</v>
      </c>
      <c r="C17" s="13">
        <v>0</v>
      </c>
      <c r="E17" s="13">
        <v>0</v>
      </c>
      <c r="G17" s="13">
        <v>0</v>
      </c>
      <c r="I17" s="13">
        <v>0</v>
      </c>
      <c r="K17" s="13">
        <v>360000</v>
      </c>
      <c r="M17" s="13">
        <v>4653977274</v>
      </c>
      <c r="O17" s="13">
        <v>3549219768</v>
      </c>
      <c r="Q17" s="32">
        <v>1104757506</v>
      </c>
      <c r="R17" s="32"/>
    </row>
    <row r="18" spans="1:18" ht="21" x14ac:dyDescent="0.2">
      <c r="A18" s="15" t="s">
        <v>53</v>
      </c>
      <c r="C18" s="16">
        <v>6031436</v>
      </c>
      <c r="E18" s="16">
        <v>89314181370</v>
      </c>
      <c r="G18" s="16">
        <v>79520386151</v>
      </c>
      <c r="I18" s="16">
        <v>9793795219</v>
      </c>
      <c r="K18" s="16">
        <v>42154067</v>
      </c>
      <c r="M18" s="16">
        <v>345666146794</v>
      </c>
      <c r="O18" s="16">
        <v>322297574407</v>
      </c>
      <c r="Q18" s="40">
        <v>23368572387</v>
      </c>
      <c r="R18" s="40"/>
    </row>
    <row r="19" spans="1:18" x14ac:dyDescent="0.2">
      <c r="Q19" s="21"/>
    </row>
    <row r="20" spans="1:18" x14ac:dyDescent="0.2">
      <c r="Q20" s="21"/>
    </row>
    <row r="21" spans="1:18" x14ac:dyDescent="0.2">
      <c r="Q21" s="21"/>
    </row>
    <row r="22" spans="1:18" x14ac:dyDescent="0.2">
      <c r="Q22" s="21"/>
    </row>
  </sheetData>
  <mergeCells count="19">
    <mergeCell ref="Q18:R18"/>
    <mergeCell ref="Q13:R13"/>
    <mergeCell ref="Q14:R14"/>
    <mergeCell ref="Q15:R15"/>
    <mergeCell ref="Q16:R16"/>
    <mergeCell ref="Q17:R17"/>
    <mergeCell ref="Q8:R8"/>
    <mergeCell ref="Q9:R9"/>
    <mergeCell ref="Q10:R10"/>
    <mergeCell ref="Q11:R11"/>
    <mergeCell ref="Q12:R12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Mahsa Behnia</dc:creator>
  <dc:description/>
  <cp:lastModifiedBy>Ehsan aghamohammadi</cp:lastModifiedBy>
  <dcterms:created xsi:type="dcterms:W3CDTF">2026-01-24T04:57:16Z</dcterms:created>
  <dcterms:modified xsi:type="dcterms:W3CDTF">2026-01-25T10:48:20Z</dcterms:modified>
</cp:coreProperties>
</file>