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3\"/>
    </mc:Choice>
  </mc:AlternateContent>
  <xr:revisionPtr revIDLastSave="0" documentId="13_ncr:1_{C736B284-6BFC-4E8C-9209-E96445319C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سهام'!$A$1:$X$57</definedName>
    <definedName name="_xlnm.Print_Area" localSheetId="6">'درآمد سود سهام'!$A$1:$T$9</definedName>
    <definedName name="_xlnm.Print_Area" localSheetId="9">'درآمد ناشی از تغییر قیمت اوراق'!$A$1:$S$51</definedName>
    <definedName name="_xlnm.Print_Area" localSheetId="8">'درآمد ناشی از فروش'!$A$1:$S$18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سهام!$A$1:$AC$57</definedName>
  </definedNames>
  <calcPr calcId="191029"/>
</workbook>
</file>

<file path=xl/calcChain.xml><?xml version="1.0" encoding="utf-8"?>
<calcChain xmlns="http://schemas.openxmlformats.org/spreadsheetml/2006/main">
  <c r="W57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9" i="9"/>
  <c r="L57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9" i="9"/>
  <c r="H13" i="8"/>
  <c r="H9" i="8"/>
  <c r="H10" i="8"/>
  <c r="H11" i="8"/>
  <c r="H12" i="8"/>
  <c r="H8" i="8"/>
  <c r="J13" i="8"/>
  <c r="J9" i="8"/>
  <c r="J10" i="8"/>
  <c r="J11" i="8"/>
  <c r="J12" i="8"/>
  <c r="J8" i="8"/>
  <c r="F13" i="8"/>
  <c r="F12" i="8"/>
  <c r="F11" i="8"/>
  <c r="F8" i="8"/>
  <c r="F11" i="14"/>
  <c r="D11" i="14"/>
  <c r="F8" i="14"/>
  <c r="D8" i="14"/>
  <c r="J13" i="13"/>
  <c r="J9" i="13"/>
  <c r="J10" i="13"/>
  <c r="J11" i="13"/>
  <c r="J12" i="13"/>
  <c r="J8" i="13"/>
  <c r="F13" i="13"/>
  <c r="F9" i="13"/>
  <c r="F10" i="13"/>
  <c r="F11" i="13"/>
  <c r="F12" i="13"/>
  <c r="F8" i="13"/>
  <c r="I51" i="21"/>
  <c r="L17" i="7"/>
  <c r="L10" i="7"/>
  <c r="L11" i="7"/>
  <c r="L12" i="7"/>
  <c r="L13" i="7"/>
  <c r="L14" i="7"/>
  <c r="L15" i="7"/>
  <c r="L16" i="7"/>
  <c r="L9" i="7"/>
  <c r="AB57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9" i="2"/>
  <c r="J57" i="2"/>
  <c r="Z57" i="2"/>
  <c r="Z52" i="2"/>
</calcChain>
</file>

<file path=xl/sharedStrings.xml><?xml version="1.0" encoding="utf-8"?>
<sst xmlns="http://schemas.openxmlformats.org/spreadsheetml/2006/main" count="343" uniqueCount="134">
  <si>
    <t>صندوق رشد سامان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</si>
  <si>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</si>
  <si>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</si>
  <si>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</si>
  <si>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</si>
  <si>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</si>
  <si>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</si>
  <si>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</si>
  <si>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</si>
  <si>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</si>
  <si>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</si>
  <si>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</si>
  <si>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</si>
  <si>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</si>
  <si>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</si>
  <si>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</si>
  <si>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</si>
  <si>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</si>
  <si>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</si>
  <si>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</si>
  <si>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بانک سامان</t>
  </si>
  <si>
    <t>بهمن  دیزل</t>
  </si>
  <si>
    <t>بیمه اتکایی ایران معین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</si>
  <si>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</si>
  <si>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</si>
  <si>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</si>
  <si>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</si>
  <si>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</si>
  <si>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</si>
  <si>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</si>
  <si>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تایدواترخاورمیانه</t>
  </si>
  <si>
    <t>تولیدات پتروشیمی قائد بصیر</t>
  </si>
  <si>
    <t>ح . صنایع مس افق کرمان</t>
  </si>
  <si>
    <t>ح.پست بانک ایران</t>
  </si>
  <si>
    <t>داروسازی‌ اکسیر</t>
  </si>
  <si>
    <t>سایپا</t>
  </si>
  <si>
    <t>سرمایه گذاری سبحان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</si>
  <si>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</si>
  <si>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</si>
  <si>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</si>
  <si>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</si>
  <si>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</si>
  <si>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</si>
  <si>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</si>
  <si>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</si>
  <si>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سیمان‌ارومیه‌</t>
  </si>
  <si>
    <t>صنایع شیمیایی کیمیاگران امروز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</si>
  <si>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</si>
  <si>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</si>
  <si>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</si>
  <si>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</si>
  <si>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</si>
  <si>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گواهي سپرده کالايي شمش طلا</t>
  </si>
  <si>
    <t>معدنی‌ املاح‌  ایران‌</t>
  </si>
  <si>
    <t>ملی شیمی کشاورز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</si>
  <si>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</si>
  <si>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</si>
  <si>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</si>
  <si>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</si>
  <si>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</si>
  <si>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کویر تایر</t>
  </si>
  <si>
    <t>شرکت صنایع غذایی مینو شرق</t>
  </si>
  <si>
    <t>ح . معدنی‌ املاح‌  ایران‌</t>
  </si>
  <si>
    <t>سرمایه‌گذاری‌ سپه‌</t>
  </si>
  <si>
    <t>صنایع مس افق کرمان</t>
  </si>
  <si>
    <t>مبین انرژی خلیج فارس</t>
  </si>
  <si>
    <t>پست بانک ایران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</si>
  <si>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</si>
  <si>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</si>
  <si>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</si>
  <si>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</si>
  <si>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</si>
  <si>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</si>
  <si>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</si>
  <si>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</si>
  <si>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 821-819-1792880-1</t>
  </si>
  <si>
    <t>سپرده کوتاه مدت بانک سامان جام جم 821-810-1792880-1</t>
  </si>
  <si>
    <t>سپرده کوتاه مدت بانک سامان ملاصدرا 829-810-1792880-1</t>
  </si>
  <si>
    <t>سپرده کوتاه مدت بانک تجارت مطهری مهرداد 279928792</t>
  </si>
  <si>
    <t>سپرده کوتاه مدت بانک صادرات فردوسی 0217334540004</t>
  </si>
  <si>
    <t>سپرده کوتاه مدت بانک سامان سرو 849-810-1792880-1</t>
  </si>
  <si>
    <t>حساب جاری بانک سامان جام جم 821-40-1792880-1</t>
  </si>
  <si>
    <t>حساب جاری بانک سامان سرو 849-40-1792880-1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</si>
  <si>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</si>
  <si>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</si>
  <si>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</si>
  <si>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</si>
  <si>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</si>
  <si>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</si>
  <si>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</si>
  <si>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</si>
  <si>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</si>
  <si>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</si>
  <si>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</si>
  <si>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</si>
  <si>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</si>
  <si>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</si>
  <si>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</si>
  <si>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</si>
  <si>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</si>
  <si>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</si>
  <si>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</si>
  <si>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</si>
  <si>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</si>
  <si>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</si>
  <si>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</si>
  <si>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</si>
  <si>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</si>
  <si>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</si>
  <si>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</si>
  <si>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</si>
  <si>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</si>
  <si>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</si>
  <si>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</si>
  <si>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</si>
  <si>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</si>
  <si>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</si>
  <si>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</si>
  <si>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</si>
  <si>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</si>
  <si>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</si>
  <si>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</si>
  <si>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</si>
  <si>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</si>
  <si>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1403/08/26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</si>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</sst>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2"/>
  <sheetViews>
    <sheetView rightToLeft="1" tabSelected="1" workbookViewId="0">
      <selection activeCell="AB9" sqref="AB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85546875" bestFit="1" customWidth="1"/>
    <col min="7" max="7" width="1.28515625" customWidth="1"/>
    <col min="8" max="8" width="17.42578125" bestFit="1" customWidth="1"/>
    <col min="9" max="9" width="1.28515625" customWidth="1"/>
    <col min="10" max="10" width="17.85546875" bestFit="1" customWidth="1"/>
    <col min="11" max="11" width="1.28515625" customWidth="1"/>
    <col min="12" max="12" width="11" bestFit="1" customWidth="1"/>
    <col min="13" max="13" width="1.28515625" customWidth="1"/>
    <col min="14" max="14" width="16" bestFit="1" customWidth="1"/>
    <col min="15" max="15" width="1.28515625" customWidth="1"/>
    <col min="16" max="16" width="11.85546875" bestFit="1" customWidth="1"/>
    <col min="17" max="17" width="1.28515625" customWidth="1"/>
    <col min="18" max="18" width="1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4257812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</cols>
  <sheetData>
    <row r="1" spans="1:32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2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32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32" ht="14.45" customHeight="1" x14ac:dyDescent="0.2">
      <c r="A4" s="1" t="s">
        <v>3</v>
      </c>
      <c r="B4" s="34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32" ht="14.45" customHeight="1" x14ac:dyDescent="0.2">
      <c r="A5" s="34" t="s">
        <v>5</v>
      </c>
      <c r="B5" s="34"/>
      <c r="C5" s="34" t="s">
        <v>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32" ht="14.45" customHeight="1" x14ac:dyDescent="0.2">
      <c r="F6" s="30" t="s">
        <v>7</v>
      </c>
      <c r="G6" s="30"/>
      <c r="H6" s="30"/>
      <c r="I6" s="30"/>
      <c r="J6" s="30"/>
      <c r="L6" s="30" t="s">
        <v>8</v>
      </c>
      <c r="M6" s="30"/>
      <c r="N6" s="30"/>
      <c r="O6" s="30"/>
      <c r="P6" s="30"/>
      <c r="Q6" s="30"/>
      <c r="R6" s="30"/>
      <c r="T6" s="30" t="s">
        <v>9</v>
      </c>
      <c r="U6" s="30"/>
      <c r="V6" s="30"/>
      <c r="W6" s="30"/>
      <c r="X6" s="30"/>
      <c r="Y6" s="30"/>
      <c r="Z6" s="30"/>
      <c r="AA6" s="30"/>
      <c r="AB6" s="30"/>
    </row>
    <row r="7" spans="1:32" ht="14.45" customHeight="1" x14ac:dyDescent="0.2">
      <c r="F7" s="3"/>
      <c r="G7" s="3"/>
      <c r="H7" s="3"/>
      <c r="I7" s="3"/>
      <c r="J7" s="3"/>
      <c r="L7" s="29" t="s">
        <v>10</v>
      </c>
      <c r="M7" s="29"/>
      <c r="N7" s="29"/>
      <c r="O7" s="3"/>
      <c r="P7" s="29" t="s">
        <v>11</v>
      </c>
      <c r="Q7" s="29"/>
      <c r="R7" s="29"/>
      <c r="T7" s="3"/>
      <c r="U7" s="3"/>
      <c r="V7" s="3"/>
      <c r="W7" s="3"/>
      <c r="X7" s="3"/>
      <c r="Y7" s="3"/>
      <c r="Z7" s="3"/>
      <c r="AA7" s="3"/>
      <c r="AB7" s="3"/>
    </row>
    <row r="8" spans="1:32" ht="14.45" customHeight="1" x14ac:dyDescent="0.2">
      <c r="A8" s="30" t="s">
        <v>12</v>
      </c>
      <c r="B8" s="30"/>
      <c r="C8" s="30"/>
      <c r="E8" s="30" t="s">
        <v>13</v>
      </c>
      <c r="F8" s="3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2" ht="21.75" customHeight="1" x14ac:dyDescent="0.2">
      <c r="A9" s="31" t="s">
        <v>19</v>
      </c>
      <c r="B9" s="31"/>
      <c r="C9" s="31"/>
      <c r="E9" s="32">
        <v>10000000</v>
      </c>
      <c r="F9" s="32"/>
      <c r="G9" s="13"/>
      <c r="H9" s="12">
        <v>37257950128</v>
      </c>
      <c r="I9" s="13"/>
      <c r="J9" s="12">
        <v>14642356500</v>
      </c>
      <c r="K9" s="13"/>
      <c r="L9" s="12">
        <v>0</v>
      </c>
      <c r="M9" s="13"/>
      <c r="N9" s="12">
        <v>0</v>
      </c>
      <c r="O9" s="13"/>
      <c r="P9" s="12">
        <v>-10000000</v>
      </c>
      <c r="Q9" s="13"/>
      <c r="R9" s="12">
        <v>13567596222</v>
      </c>
      <c r="S9" s="13"/>
      <c r="T9" s="12">
        <v>0</v>
      </c>
      <c r="U9" s="13"/>
      <c r="V9" s="12">
        <v>0</v>
      </c>
      <c r="W9" s="13"/>
      <c r="X9" s="12">
        <v>0</v>
      </c>
      <c r="Y9" s="13"/>
      <c r="Z9" s="12">
        <v>0</v>
      </c>
      <c r="AA9" s="13"/>
      <c r="AB9" s="14">
        <f>Z9/2972810306871*100</f>
        <v>0</v>
      </c>
      <c r="AC9" s="13"/>
      <c r="AD9" s="13"/>
      <c r="AE9" s="21"/>
      <c r="AF9" s="13"/>
    </row>
    <row r="10" spans="1:32" ht="21.75" customHeight="1" x14ac:dyDescent="0.2">
      <c r="A10" s="26" t="s">
        <v>20</v>
      </c>
      <c r="B10" s="26"/>
      <c r="C10" s="26"/>
      <c r="E10" s="27">
        <v>80467959</v>
      </c>
      <c r="F10" s="27"/>
      <c r="G10" s="13"/>
      <c r="H10" s="15">
        <v>126382344961</v>
      </c>
      <c r="I10" s="13"/>
      <c r="J10" s="15">
        <v>149899713282.76199</v>
      </c>
      <c r="K10" s="13"/>
      <c r="L10" s="15">
        <v>0</v>
      </c>
      <c r="M10" s="13"/>
      <c r="N10" s="15">
        <v>0</v>
      </c>
      <c r="O10" s="13"/>
      <c r="P10" s="15">
        <v>0</v>
      </c>
      <c r="Q10" s="13"/>
      <c r="R10" s="15">
        <v>0</v>
      </c>
      <c r="S10" s="13"/>
      <c r="T10" s="15">
        <v>80467959</v>
      </c>
      <c r="U10" s="13"/>
      <c r="V10" s="15">
        <v>2180</v>
      </c>
      <c r="W10" s="13"/>
      <c r="X10" s="15">
        <v>126382344961</v>
      </c>
      <c r="Y10" s="13"/>
      <c r="Z10" s="15">
        <v>174376400723.811</v>
      </c>
      <c r="AA10" s="13"/>
      <c r="AB10" s="16">
        <f t="shared" ref="AB10:AB56" si="0">Z10/2972810306871*100</f>
        <v>5.8657089663870625</v>
      </c>
      <c r="AC10" s="13"/>
      <c r="AD10" s="13"/>
      <c r="AE10" s="13"/>
      <c r="AF10" s="13"/>
    </row>
    <row r="11" spans="1:32" ht="21.75" customHeight="1" x14ac:dyDescent="0.2">
      <c r="A11" s="26" t="s">
        <v>21</v>
      </c>
      <c r="B11" s="26"/>
      <c r="C11" s="26"/>
      <c r="E11" s="27">
        <v>12418268</v>
      </c>
      <c r="F11" s="27"/>
      <c r="G11" s="13"/>
      <c r="H11" s="15">
        <v>65999873362</v>
      </c>
      <c r="I11" s="13"/>
      <c r="J11" s="15">
        <v>31934909263.069801</v>
      </c>
      <c r="K11" s="13"/>
      <c r="L11" s="15">
        <v>0</v>
      </c>
      <c r="M11" s="13"/>
      <c r="N11" s="15">
        <v>0</v>
      </c>
      <c r="O11" s="13"/>
      <c r="P11" s="15">
        <v>0</v>
      </c>
      <c r="Q11" s="13"/>
      <c r="R11" s="15">
        <v>0</v>
      </c>
      <c r="S11" s="13"/>
      <c r="T11" s="15">
        <v>12418268</v>
      </c>
      <c r="U11" s="13"/>
      <c r="V11" s="15">
        <v>2743</v>
      </c>
      <c r="W11" s="13"/>
      <c r="X11" s="15">
        <v>65999873362</v>
      </c>
      <c r="Y11" s="13"/>
      <c r="Z11" s="15">
        <v>33860632434.7122</v>
      </c>
      <c r="AA11" s="13"/>
      <c r="AB11" s="16">
        <f t="shared" si="0"/>
        <v>1.1390108664670182</v>
      </c>
      <c r="AC11" s="13"/>
      <c r="AD11" s="13"/>
      <c r="AE11" s="13"/>
      <c r="AF11" s="13"/>
    </row>
    <row r="12" spans="1:32" ht="21.75" customHeight="1" x14ac:dyDescent="0.2">
      <c r="A12" s="26" t="s">
        <v>22</v>
      </c>
      <c r="B12" s="26"/>
      <c r="C12" s="26"/>
      <c r="E12" s="27">
        <v>1562500</v>
      </c>
      <c r="F12" s="27"/>
      <c r="G12" s="13"/>
      <c r="H12" s="15">
        <v>3543839888</v>
      </c>
      <c r="I12" s="13"/>
      <c r="J12" s="15">
        <v>3437238515.625</v>
      </c>
      <c r="K12" s="13"/>
      <c r="L12" s="15">
        <v>0</v>
      </c>
      <c r="M12" s="13"/>
      <c r="N12" s="15">
        <v>0</v>
      </c>
      <c r="O12" s="13"/>
      <c r="P12" s="15">
        <v>-1562500</v>
      </c>
      <c r="Q12" s="13"/>
      <c r="R12" s="15">
        <v>3333563398</v>
      </c>
      <c r="S12" s="13"/>
      <c r="T12" s="15">
        <v>0</v>
      </c>
      <c r="U12" s="13"/>
      <c r="V12" s="15">
        <v>0</v>
      </c>
      <c r="W12" s="13"/>
      <c r="X12" s="15">
        <v>0</v>
      </c>
      <c r="Y12" s="13"/>
      <c r="Z12" s="15">
        <v>0</v>
      </c>
      <c r="AA12" s="13"/>
      <c r="AB12" s="16">
        <f t="shared" si="0"/>
        <v>0</v>
      </c>
      <c r="AC12" s="13"/>
      <c r="AD12" s="13"/>
      <c r="AE12" s="13"/>
      <c r="AF12" s="13"/>
    </row>
    <row r="13" spans="1:32" ht="21.75" customHeight="1" x14ac:dyDescent="0.2">
      <c r="A13" s="26" t="s">
        <v>23</v>
      </c>
      <c r="B13" s="26"/>
      <c r="C13" s="26"/>
      <c r="E13" s="27">
        <v>32000000</v>
      </c>
      <c r="F13" s="27"/>
      <c r="G13" s="13"/>
      <c r="H13" s="15">
        <v>74827642454</v>
      </c>
      <c r="I13" s="13"/>
      <c r="J13" s="15">
        <v>53090222400</v>
      </c>
      <c r="K13" s="13"/>
      <c r="L13" s="15">
        <v>0</v>
      </c>
      <c r="M13" s="13"/>
      <c r="N13" s="15">
        <v>0</v>
      </c>
      <c r="O13" s="13"/>
      <c r="P13" s="15">
        <v>0</v>
      </c>
      <c r="Q13" s="13"/>
      <c r="R13" s="15">
        <v>0</v>
      </c>
      <c r="S13" s="13"/>
      <c r="T13" s="15">
        <v>32000000</v>
      </c>
      <c r="U13" s="13"/>
      <c r="V13" s="15">
        <v>1748</v>
      </c>
      <c r="W13" s="13"/>
      <c r="X13" s="15">
        <v>74827642454</v>
      </c>
      <c r="Y13" s="13"/>
      <c r="Z13" s="15">
        <v>55603180800</v>
      </c>
      <c r="AA13" s="13"/>
      <c r="AB13" s="16">
        <f t="shared" si="0"/>
        <v>1.8703911471070127</v>
      </c>
      <c r="AC13" s="13"/>
      <c r="AD13" s="13"/>
      <c r="AE13" s="13"/>
      <c r="AF13" s="13"/>
    </row>
    <row r="14" spans="1:32" ht="21.75" customHeight="1" x14ac:dyDescent="0.2">
      <c r="A14" s="26" t="s">
        <v>24</v>
      </c>
      <c r="B14" s="26"/>
      <c r="C14" s="26"/>
      <c r="E14" s="27">
        <v>16421217</v>
      </c>
      <c r="F14" s="27"/>
      <c r="G14" s="13"/>
      <c r="H14" s="15">
        <v>90315843663</v>
      </c>
      <c r="I14" s="13"/>
      <c r="J14" s="15">
        <v>76443000883.694504</v>
      </c>
      <c r="K14" s="13"/>
      <c r="L14" s="15">
        <v>0</v>
      </c>
      <c r="M14" s="13"/>
      <c r="N14" s="15">
        <v>0</v>
      </c>
      <c r="O14" s="13"/>
      <c r="P14" s="15">
        <v>0</v>
      </c>
      <c r="Q14" s="13"/>
      <c r="R14" s="15">
        <v>0</v>
      </c>
      <c r="S14" s="13"/>
      <c r="T14" s="15">
        <v>16421217</v>
      </c>
      <c r="U14" s="13"/>
      <c r="V14" s="15">
        <v>4656</v>
      </c>
      <c r="W14" s="13"/>
      <c r="X14" s="15">
        <v>90315843663</v>
      </c>
      <c r="Y14" s="13"/>
      <c r="Z14" s="15">
        <v>76002266093.205597</v>
      </c>
      <c r="AA14" s="13"/>
      <c r="AB14" s="16">
        <f t="shared" si="0"/>
        <v>2.556579742661111</v>
      </c>
      <c r="AC14" s="13"/>
      <c r="AD14" s="13"/>
      <c r="AE14" s="13"/>
      <c r="AF14" s="13"/>
    </row>
    <row r="15" spans="1:32" ht="21.75" customHeight="1" x14ac:dyDescent="0.2">
      <c r="A15" s="26" t="s">
        <v>25</v>
      </c>
      <c r="B15" s="26"/>
      <c r="C15" s="26"/>
      <c r="E15" s="27">
        <v>1650000</v>
      </c>
      <c r="F15" s="27"/>
      <c r="G15" s="13"/>
      <c r="H15" s="15">
        <v>61666942757</v>
      </c>
      <c r="I15" s="13"/>
      <c r="J15" s="15">
        <v>53059903875</v>
      </c>
      <c r="K15" s="13"/>
      <c r="L15" s="15">
        <v>0</v>
      </c>
      <c r="M15" s="13"/>
      <c r="N15" s="15">
        <v>0</v>
      </c>
      <c r="O15" s="13"/>
      <c r="P15" s="15">
        <v>-79171</v>
      </c>
      <c r="Q15" s="13"/>
      <c r="R15" s="15">
        <v>2495481785</v>
      </c>
      <c r="S15" s="13"/>
      <c r="T15" s="15">
        <v>1570829</v>
      </c>
      <c r="U15" s="13"/>
      <c r="V15" s="15">
        <v>32700</v>
      </c>
      <c r="W15" s="13"/>
      <c r="X15" s="15">
        <v>58708013350</v>
      </c>
      <c r="Y15" s="13"/>
      <c r="Z15" s="15">
        <v>51060479955.614998</v>
      </c>
      <c r="AA15" s="13"/>
      <c r="AB15" s="16">
        <f t="shared" si="0"/>
        <v>1.7175828487138878</v>
      </c>
      <c r="AC15" s="13"/>
      <c r="AD15" s="13"/>
      <c r="AE15" s="13"/>
      <c r="AF15" s="13"/>
    </row>
    <row r="16" spans="1:32" ht="21.75" customHeight="1" x14ac:dyDescent="0.2">
      <c r="A16" s="26" t="s">
        <v>26</v>
      </c>
      <c r="B16" s="26"/>
      <c r="C16" s="26"/>
      <c r="E16" s="27">
        <v>11200000</v>
      </c>
      <c r="F16" s="27"/>
      <c r="G16" s="13"/>
      <c r="H16" s="15">
        <v>142001655017</v>
      </c>
      <c r="I16" s="13"/>
      <c r="J16" s="15">
        <v>117011613600</v>
      </c>
      <c r="K16" s="13"/>
      <c r="L16" s="15">
        <v>0</v>
      </c>
      <c r="M16" s="13"/>
      <c r="N16" s="15">
        <v>0</v>
      </c>
      <c r="O16" s="13"/>
      <c r="P16" s="15">
        <v>0</v>
      </c>
      <c r="Q16" s="13"/>
      <c r="R16" s="15">
        <v>0</v>
      </c>
      <c r="S16" s="13"/>
      <c r="T16" s="15">
        <v>11200000</v>
      </c>
      <c r="U16" s="13"/>
      <c r="V16" s="15">
        <v>11490</v>
      </c>
      <c r="W16" s="13"/>
      <c r="X16" s="15">
        <v>142001655017</v>
      </c>
      <c r="Y16" s="13"/>
      <c r="Z16" s="15">
        <v>127922306400</v>
      </c>
      <c r="AA16" s="13"/>
      <c r="AB16" s="16">
        <f t="shared" si="0"/>
        <v>4.3030766579467112</v>
      </c>
      <c r="AC16" s="13"/>
      <c r="AD16" s="13"/>
      <c r="AE16" s="13"/>
      <c r="AF16" s="13"/>
    </row>
    <row r="17" spans="1:32" ht="21.75" customHeight="1" x14ac:dyDescent="0.2">
      <c r="A17" s="26" t="s">
        <v>27</v>
      </c>
      <c r="B17" s="26"/>
      <c r="C17" s="26"/>
      <c r="E17" s="27">
        <v>665000</v>
      </c>
      <c r="F17" s="27"/>
      <c r="G17" s="13"/>
      <c r="H17" s="15">
        <v>102936653526</v>
      </c>
      <c r="I17" s="13"/>
      <c r="J17" s="15">
        <v>133365475687.5</v>
      </c>
      <c r="K17" s="13"/>
      <c r="L17" s="15">
        <v>0</v>
      </c>
      <c r="M17" s="13"/>
      <c r="N17" s="15">
        <v>0</v>
      </c>
      <c r="O17" s="13"/>
      <c r="P17" s="15">
        <v>0</v>
      </c>
      <c r="Q17" s="13"/>
      <c r="R17" s="15">
        <v>0</v>
      </c>
      <c r="S17" s="13"/>
      <c r="T17" s="15">
        <v>665000</v>
      </c>
      <c r="U17" s="13"/>
      <c r="V17" s="15">
        <v>227180</v>
      </c>
      <c r="W17" s="13"/>
      <c r="X17" s="15">
        <v>102936653526</v>
      </c>
      <c r="Y17" s="13"/>
      <c r="Z17" s="15">
        <v>150175805535</v>
      </c>
      <c r="AA17" s="13"/>
      <c r="AB17" s="16">
        <f t="shared" si="0"/>
        <v>5.0516444048885836</v>
      </c>
      <c r="AC17" s="13"/>
      <c r="AD17" s="13"/>
      <c r="AE17" s="13"/>
      <c r="AF17" s="13"/>
    </row>
    <row r="18" spans="1:32" ht="21.75" customHeight="1" x14ac:dyDescent="0.2">
      <c r="A18" s="26" t="s">
        <v>28</v>
      </c>
      <c r="B18" s="26"/>
      <c r="C18" s="26"/>
      <c r="E18" s="27">
        <v>4900000</v>
      </c>
      <c r="F18" s="27"/>
      <c r="G18" s="13"/>
      <c r="H18" s="15">
        <v>89899013019</v>
      </c>
      <c r="I18" s="13"/>
      <c r="J18" s="15">
        <v>51679665450</v>
      </c>
      <c r="K18" s="13"/>
      <c r="L18" s="15">
        <v>0</v>
      </c>
      <c r="M18" s="13"/>
      <c r="N18" s="15">
        <v>0</v>
      </c>
      <c r="O18" s="13"/>
      <c r="P18" s="15">
        <v>0</v>
      </c>
      <c r="Q18" s="13"/>
      <c r="R18" s="15">
        <v>0</v>
      </c>
      <c r="S18" s="13"/>
      <c r="T18" s="15">
        <v>4900000</v>
      </c>
      <c r="U18" s="13"/>
      <c r="V18" s="15">
        <v>10990</v>
      </c>
      <c r="W18" s="13"/>
      <c r="X18" s="15">
        <v>89899013019</v>
      </c>
      <c r="Y18" s="13"/>
      <c r="Z18" s="15">
        <v>53530586550</v>
      </c>
      <c r="AA18" s="13"/>
      <c r="AB18" s="16">
        <f t="shared" si="0"/>
        <v>1.8006727986066173</v>
      </c>
      <c r="AC18" s="13"/>
      <c r="AD18" s="13"/>
      <c r="AE18" s="13"/>
      <c r="AF18" s="13"/>
    </row>
    <row r="19" spans="1:32" ht="21.75" customHeight="1" x14ac:dyDescent="0.2">
      <c r="A19" s="26" t="s">
        <v>29</v>
      </c>
      <c r="B19" s="26"/>
      <c r="C19" s="26"/>
      <c r="E19" s="27">
        <v>185000</v>
      </c>
      <c r="F19" s="27"/>
      <c r="G19" s="13"/>
      <c r="H19" s="15">
        <v>21918456378</v>
      </c>
      <c r="I19" s="13"/>
      <c r="J19" s="15">
        <v>30347054235</v>
      </c>
      <c r="K19" s="13"/>
      <c r="L19" s="15">
        <v>0</v>
      </c>
      <c r="M19" s="13"/>
      <c r="N19" s="15">
        <v>0</v>
      </c>
      <c r="O19" s="13"/>
      <c r="P19" s="15">
        <v>0</v>
      </c>
      <c r="Q19" s="13"/>
      <c r="R19" s="15">
        <v>0</v>
      </c>
      <c r="S19" s="13"/>
      <c r="T19" s="15">
        <v>185000</v>
      </c>
      <c r="U19" s="13"/>
      <c r="V19" s="15">
        <v>164260</v>
      </c>
      <c r="W19" s="13"/>
      <c r="X19" s="15">
        <v>21918456378</v>
      </c>
      <c r="Y19" s="13"/>
      <c r="Z19" s="15">
        <v>30207290805</v>
      </c>
      <c r="AA19" s="13"/>
      <c r="AB19" s="16">
        <f t="shared" si="0"/>
        <v>1.0161190148992172</v>
      </c>
      <c r="AC19" s="13"/>
      <c r="AD19" s="13"/>
      <c r="AE19" s="13"/>
      <c r="AF19" s="13"/>
    </row>
    <row r="20" spans="1:32" ht="21.75" customHeight="1" x14ac:dyDescent="0.2">
      <c r="A20" s="26" t="s">
        <v>30</v>
      </c>
      <c r="B20" s="26"/>
      <c r="C20" s="26"/>
      <c r="E20" s="27">
        <v>7000000</v>
      </c>
      <c r="F20" s="27"/>
      <c r="G20" s="13"/>
      <c r="H20" s="15">
        <v>41408391360</v>
      </c>
      <c r="I20" s="13"/>
      <c r="J20" s="15">
        <v>47943031500</v>
      </c>
      <c r="K20" s="13"/>
      <c r="L20" s="15">
        <v>3058333</v>
      </c>
      <c r="M20" s="13"/>
      <c r="N20" s="15">
        <v>704653305</v>
      </c>
      <c r="O20" s="13"/>
      <c r="P20" s="15">
        <v>0</v>
      </c>
      <c r="Q20" s="13"/>
      <c r="R20" s="15">
        <v>0</v>
      </c>
      <c r="S20" s="13"/>
      <c r="T20" s="15">
        <v>10058333</v>
      </c>
      <c r="U20" s="13"/>
      <c r="V20" s="15">
        <v>5195</v>
      </c>
      <c r="W20" s="13"/>
      <c r="X20" s="15">
        <v>42113044665</v>
      </c>
      <c r="Y20" s="13"/>
      <c r="Z20" s="15">
        <v>51942134347.386703</v>
      </c>
      <c r="AA20" s="13"/>
      <c r="AB20" s="16">
        <f t="shared" si="0"/>
        <v>1.7472401191335294</v>
      </c>
      <c r="AC20" s="13"/>
      <c r="AD20" s="13"/>
      <c r="AE20" s="13"/>
      <c r="AF20" s="13"/>
    </row>
    <row r="21" spans="1:32" ht="21.75" customHeight="1" x14ac:dyDescent="0.2">
      <c r="A21" s="26" t="s">
        <v>31</v>
      </c>
      <c r="B21" s="26"/>
      <c r="C21" s="26"/>
      <c r="E21" s="27">
        <v>3000000</v>
      </c>
      <c r="F21" s="27"/>
      <c r="G21" s="13"/>
      <c r="H21" s="15">
        <v>49281789155</v>
      </c>
      <c r="I21" s="13"/>
      <c r="J21" s="15">
        <v>39304737000</v>
      </c>
      <c r="K21" s="13"/>
      <c r="L21" s="15">
        <v>0</v>
      </c>
      <c r="M21" s="13"/>
      <c r="N21" s="15">
        <v>0</v>
      </c>
      <c r="O21" s="13"/>
      <c r="P21" s="15">
        <v>0</v>
      </c>
      <c r="Q21" s="13"/>
      <c r="R21" s="15">
        <v>0</v>
      </c>
      <c r="S21" s="13"/>
      <c r="T21" s="15">
        <v>3000000</v>
      </c>
      <c r="U21" s="13"/>
      <c r="V21" s="15">
        <v>15540</v>
      </c>
      <c r="W21" s="13"/>
      <c r="X21" s="15">
        <v>49281789155</v>
      </c>
      <c r="Y21" s="13"/>
      <c r="Z21" s="15">
        <v>46342611000</v>
      </c>
      <c r="AA21" s="13"/>
      <c r="AB21" s="16">
        <f t="shared" si="0"/>
        <v>1.5588822096347421</v>
      </c>
      <c r="AC21" s="13"/>
      <c r="AD21" s="13"/>
      <c r="AE21" s="13"/>
      <c r="AF21" s="13"/>
    </row>
    <row r="22" spans="1:32" ht="21.75" customHeight="1" x14ac:dyDescent="0.2">
      <c r="A22" s="26" t="s">
        <v>32</v>
      </c>
      <c r="B22" s="26"/>
      <c r="C22" s="26"/>
      <c r="E22" s="27">
        <v>1500000</v>
      </c>
      <c r="F22" s="27"/>
      <c r="G22" s="13"/>
      <c r="H22" s="15">
        <v>4541319749</v>
      </c>
      <c r="I22" s="13"/>
      <c r="J22" s="15">
        <v>4528394775</v>
      </c>
      <c r="K22" s="13"/>
      <c r="L22" s="15">
        <v>200000</v>
      </c>
      <c r="M22" s="13"/>
      <c r="N22" s="15">
        <v>589734987</v>
      </c>
      <c r="O22" s="13"/>
      <c r="P22" s="15">
        <v>-1700000</v>
      </c>
      <c r="Q22" s="13"/>
      <c r="R22" s="15">
        <v>0</v>
      </c>
      <c r="S22" s="13"/>
      <c r="T22" s="15">
        <v>0</v>
      </c>
      <c r="U22" s="13"/>
      <c r="V22" s="15">
        <v>0</v>
      </c>
      <c r="W22" s="13"/>
      <c r="X22" s="15">
        <v>0</v>
      </c>
      <c r="Y22" s="13"/>
      <c r="Z22" s="15">
        <v>0</v>
      </c>
      <c r="AA22" s="13"/>
      <c r="AB22" s="16">
        <f t="shared" si="0"/>
        <v>0</v>
      </c>
      <c r="AC22" s="13"/>
      <c r="AD22" s="13"/>
      <c r="AE22" s="13"/>
      <c r="AF22" s="13"/>
    </row>
    <row r="23" spans="1:32" ht="21.75" customHeight="1" x14ac:dyDescent="0.2">
      <c r="A23" s="26" t="s">
        <v>33</v>
      </c>
      <c r="B23" s="26"/>
      <c r="C23" s="26"/>
      <c r="E23" s="27">
        <v>12400000</v>
      </c>
      <c r="F23" s="27"/>
      <c r="G23" s="13"/>
      <c r="H23" s="15">
        <v>36970850013</v>
      </c>
      <c r="I23" s="13"/>
      <c r="J23" s="15">
        <v>36017214840</v>
      </c>
      <c r="K23" s="13"/>
      <c r="L23" s="15">
        <v>0</v>
      </c>
      <c r="M23" s="13"/>
      <c r="N23" s="15">
        <v>0</v>
      </c>
      <c r="O23" s="13"/>
      <c r="P23" s="15">
        <v>-12400000</v>
      </c>
      <c r="Q23" s="13"/>
      <c r="R23" s="15">
        <v>0</v>
      </c>
      <c r="S23" s="13"/>
      <c r="T23" s="15">
        <v>0</v>
      </c>
      <c r="U23" s="13"/>
      <c r="V23" s="15">
        <v>0</v>
      </c>
      <c r="W23" s="13"/>
      <c r="X23" s="15">
        <v>0</v>
      </c>
      <c r="Y23" s="13"/>
      <c r="Z23" s="15">
        <v>0</v>
      </c>
      <c r="AA23" s="13"/>
      <c r="AB23" s="16">
        <f t="shared" si="0"/>
        <v>0</v>
      </c>
      <c r="AC23" s="13"/>
      <c r="AD23" s="13"/>
      <c r="AE23" s="13"/>
      <c r="AF23" s="13"/>
    </row>
    <row r="24" spans="1:32" ht="21.75" customHeight="1" x14ac:dyDescent="0.2">
      <c r="A24" s="26" t="s">
        <v>34</v>
      </c>
      <c r="B24" s="26"/>
      <c r="C24" s="26"/>
      <c r="E24" s="27">
        <v>2400000</v>
      </c>
      <c r="F24" s="27"/>
      <c r="G24" s="13"/>
      <c r="H24" s="15">
        <v>65307626289</v>
      </c>
      <c r="I24" s="13"/>
      <c r="J24" s="15">
        <v>61074432000</v>
      </c>
      <c r="K24" s="13"/>
      <c r="L24" s="15">
        <v>0</v>
      </c>
      <c r="M24" s="13"/>
      <c r="N24" s="15">
        <v>0</v>
      </c>
      <c r="O24" s="13"/>
      <c r="P24" s="15">
        <v>0</v>
      </c>
      <c r="Q24" s="13"/>
      <c r="R24" s="15">
        <v>0</v>
      </c>
      <c r="S24" s="13"/>
      <c r="T24" s="15">
        <v>2400000</v>
      </c>
      <c r="U24" s="13"/>
      <c r="V24" s="15">
        <v>26580</v>
      </c>
      <c r="W24" s="13"/>
      <c r="X24" s="15">
        <v>65307626289</v>
      </c>
      <c r="Y24" s="13"/>
      <c r="Z24" s="15">
        <v>63412437600</v>
      </c>
      <c r="AA24" s="13"/>
      <c r="AB24" s="16">
        <f t="shared" si="0"/>
        <v>2.133080521600589</v>
      </c>
      <c r="AC24" s="13"/>
      <c r="AD24" s="13"/>
      <c r="AE24" s="13"/>
      <c r="AF24" s="13"/>
    </row>
    <row r="25" spans="1:32" ht="21.75" customHeight="1" x14ac:dyDescent="0.2">
      <c r="A25" s="26" t="s">
        <v>35</v>
      </c>
      <c r="B25" s="26"/>
      <c r="C25" s="26"/>
      <c r="E25" s="27">
        <v>17000000</v>
      </c>
      <c r="F25" s="27"/>
      <c r="G25" s="13"/>
      <c r="H25" s="15">
        <v>61290824935</v>
      </c>
      <c r="I25" s="13"/>
      <c r="J25" s="15">
        <v>36214235550</v>
      </c>
      <c r="K25" s="13"/>
      <c r="L25" s="15">
        <v>0</v>
      </c>
      <c r="M25" s="13"/>
      <c r="N25" s="15">
        <v>0</v>
      </c>
      <c r="O25" s="13"/>
      <c r="P25" s="15">
        <v>0</v>
      </c>
      <c r="Q25" s="13"/>
      <c r="R25" s="15">
        <v>0</v>
      </c>
      <c r="S25" s="13"/>
      <c r="T25" s="15">
        <v>17000000</v>
      </c>
      <c r="U25" s="13"/>
      <c r="V25" s="15">
        <v>2517</v>
      </c>
      <c r="W25" s="13"/>
      <c r="X25" s="15">
        <v>61290824935</v>
      </c>
      <c r="Y25" s="13"/>
      <c r="Z25" s="15">
        <v>42534405450</v>
      </c>
      <c r="AA25" s="13"/>
      <c r="AB25" s="16">
        <f t="shared" si="0"/>
        <v>1.4307810139009218</v>
      </c>
      <c r="AC25" s="13"/>
      <c r="AD25" s="13"/>
      <c r="AE25" s="13"/>
      <c r="AF25" s="13"/>
    </row>
    <row r="26" spans="1:32" ht="21.75" customHeight="1" x14ac:dyDescent="0.2">
      <c r="A26" s="26" t="s">
        <v>36</v>
      </c>
      <c r="B26" s="26"/>
      <c r="C26" s="26"/>
      <c r="E26" s="27">
        <v>45000007</v>
      </c>
      <c r="F26" s="27"/>
      <c r="G26" s="13"/>
      <c r="H26" s="15">
        <v>81768928733</v>
      </c>
      <c r="I26" s="13"/>
      <c r="J26" s="15">
        <v>73674027210.402496</v>
      </c>
      <c r="K26" s="13"/>
      <c r="L26" s="15">
        <v>0</v>
      </c>
      <c r="M26" s="13"/>
      <c r="N26" s="15">
        <v>0</v>
      </c>
      <c r="O26" s="13"/>
      <c r="P26" s="15">
        <v>0</v>
      </c>
      <c r="Q26" s="13"/>
      <c r="R26" s="15">
        <v>0</v>
      </c>
      <c r="S26" s="13"/>
      <c r="T26" s="15">
        <v>45000007</v>
      </c>
      <c r="U26" s="13"/>
      <c r="V26" s="15">
        <v>1919</v>
      </c>
      <c r="W26" s="13"/>
      <c r="X26" s="15">
        <v>81768928733</v>
      </c>
      <c r="Y26" s="13"/>
      <c r="Z26" s="15">
        <v>85841201103.0737</v>
      </c>
      <c r="AA26" s="13"/>
      <c r="AB26" s="16">
        <f t="shared" si="0"/>
        <v>2.8875438471358419</v>
      </c>
      <c r="AC26" s="13"/>
      <c r="AD26" s="13"/>
      <c r="AE26" s="13"/>
      <c r="AF26" s="13"/>
    </row>
    <row r="27" spans="1:32" ht="21.75" customHeight="1" x14ac:dyDescent="0.2">
      <c r="A27" s="26" t="s">
        <v>37</v>
      </c>
      <c r="B27" s="26"/>
      <c r="C27" s="26"/>
      <c r="E27" s="27">
        <v>24500000</v>
      </c>
      <c r="F27" s="27"/>
      <c r="G27" s="13"/>
      <c r="H27" s="15">
        <v>121116585689</v>
      </c>
      <c r="I27" s="13"/>
      <c r="J27" s="15">
        <v>219675109500</v>
      </c>
      <c r="K27" s="13"/>
      <c r="L27" s="15">
        <v>0</v>
      </c>
      <c r="M27" s="13"/>
      <c r="N27" s="15">
        <v>0</v>
      </c>
      <c r="O27" s="13"/>
      <c r="P27" s="15">
        <v>0</v>
      </c>
      <c r="Q27" s="13"/>
      <c r="R27" s="15">
        <v>0</v>
      </c>
      <c r="S27" s="13"/>
      <c r="T27" s="15">
        <v>24500000</v>
      </c>
      <c r="U27" s="13"/>
      <c r="V27" s="15">
        <v>10100</v>
      </c>
      <c r="W27" s="13"/>
      <c r="X27" s="15">
        <v>121116585689</v>
      </c>
      <c r="Y27" s="13"/>
      <c r="Z27" s="15">
        <v>245977672500</v>
      </c>
      <c r="AA27" s="13"/>
      <c r="AB27" s="16">
        <f t="shared" si="0"/>
        <v>8.274247163751971</v>
      </c>
      <c r="AC27" s="13"/>
      <c r="AD27" s="13"/>
      <c r="AE27" s="13"/>
      <c r="AF27" s="13"/>
    </row>
    <row r="28" spans="1:32" ht="21.75" customHeight="1" x14ac:dyDescent="0.2">
      <c r="A28" s="26" t="s">
        <v>38</v>
      </c>
      <c r="B28" s="26"/>
      <c r="C28" s="26"/>
      <c r="E28" s="27">
        <v>3688073</v>
      </c>
      <c r="F28" s="27"/>
      <c r="G28" s="13"/>
      <c r="H28" s="15">
        <v>24048605909</v>
      </c>
      <c r="I28" s="13"/>
      <c r="J28" s="15">
        <v>18000693221.341499</v>
      </c>
      <c r="K28" s="13"/>
      <c r="L28" s="15">
        <v>10377270</v>
      </c>
      <c r="M28" s="13"/>
      <c r="N28" s="15">
        <v>50490721416</v>
      </c>
      <c r="O28" s="13"/>
      <c r="P28" s="15">
        <v>0</v>
      </c>
      <c r="Q28" s="13"/>
      <c r="R28" s="15">
        <v>0</v>
      </c>
      <c r="S28" s="13"/>
      <c r="T28" s="15">
        <v>14065343</v>
      </c>
      <c r="U28" s="13"/>
      <c r="V28" s="15">
        <v>5830</v>
      </c>
      <c r="W28" s="13"/>
      <c r="X28" s="15">
        <v>74539327325</v>
      </c>
      <c r="Y28" s="13"/>
      <c r="Z28" s="15">
        <v>81513044039.344498</v>
      </c>
      <c r="AA28" s="13"/>
      <c r="AB28" s="16">
        <f t="shared" si="0"/>
        <v>2.7419524162354034</v>
      </c>
      <c r="AC28" s="13"/>
      <c r="AD28" s="13"/>
      <c r="AE28" s="13"/>
      <c r="AF28" s="13"/>
    </row>
    <row r="29" spans="1:32" ht="21.75" customHeight="1" x14ac:dyDescent="0.2">
      <c r="A29" s="26" t="s">
        <v>39</v>
      </c>
      <c r="B29" s="26"/>
      <c r="C29" s="26"/>
      <c r="E29" s="27">
        <v>1900000</v>
      </c>
      <c r="F29" s="27"/>
      <c r="G29" s="13"/>
      <c r="H29" s="15">
        <v>52524697728</v>
      </c>
      <c r="I29" s="13"/>
      <c r="J29" s="15">
        <v>53034555600</v>
      </c>
      <c r="K29" s="13"/>
      <c r="L29" s="15">
        <v>0</v>
      </c>
      <c r="M29" s="13"/>
      <c r="N29" s="15">
        <v>0</v>
      </c>
      <c r="O29" s="13"/>
      <c r="P29" s="15">
        <v>0</v>
      </c>
      <c r="Q29" s="13"/>
      <c r="R29" s="15">
        <v>0</v>
      </c>
      <c r="S29" s="13"/>
      <c r="T29" s="15">
        <v>1900000</v>
      </c>
      <c r="U29" s="13"/>
      <c r="V29" s="15">
        <v>35900</v>
      </c>
      <c r="W29" s="13"/>
      <c r="X29" s="15">
        <v>52524697728</v>
      </c>
      <c r="Y29" s="13"/>
      <c r="Z29" s="15">
        <v>67804150500</v>
      </c>
      <c r="AA29" s="13"/>
      <c r="AB29" s="16">
        <f t="shared" si="0"/>
        <v>2.2808098566963912</v>
      </c>
      <c r="AC29" s="13"/>
      <c r="AD29" s="13"/>
      <c r="AE29" s="13"/>
      <c r="AF29" s="13"/>
    </row>
    <row r="30" spans="1:32" ht="21.75" customHeight="1" x14ac:dyDescent="0.2">
      <c r="A30" s="26" t="s">
        <v>40</v>
      </c>
      <c r="B30" s="26"/>
      <c r="C30" s="26"/>
      <c r="E30" s="27">
        <v>3000000</v>
      </c>
      <c r="F30" s="27"/>
      <c r="G30" s="13"/>
      <c r="H30" s="15">
        <v>20169193559</v>
      </c>
      <c r="I30" s="13"/>
      <c r="J30" s="15">
        <v>19712011500</v>
      </c>
      <c r="K30" s="13"/>
      <c r="L30" s="15">
        <v>0</v>
      </c>
      <c r="M30" s="13"/>
      <c r="N30" s="15">
        <v>0</v>
      </c>
      <c r="O30" s="13"/>
      <c r="P30" s="15">
        <v>-3000000</v>
      </c>
      <c r="Q30" s="13"/>
      <c r="R30" s="15">
        <v>19890940500</v>
      </c>
      <c r="S30" s="13"/>
      <c r="T30" s="15">
        <v>0</v>
      </c>
      <c r="U30" s="13"/>
      <c r="V30" s="15">
        <v>0</v>
      </c>
      <c r="W30" s="13"/>
      <c r="X30" s="15">
        <v>0</v>
      </c>
      <c r="Y30" s="13"/>
      <c r="Z30" s="15">
        <v>0</v>
      </c>
      <c r="AA30" s="13"/>
      <c r="AB30" s="16">
        <f t="shared" si="0"/>
        <v>0</v>
      </c>
      <c r="AC30" s="13"/>
      <c r="AD30" s="13"/>
      <c r="AE30" s="13"/>
      <c r="AF30" s="13"/>
    </row>
    <row r="31" spans="1:32" ht="21.75" customHeight="1" x14ac:dyDescent="0.2">
      <c r="A31" s="26" t="s">
        <v>41</v>
      </c>
      <c r="B31" s="26"/>
      <c r="C31" s="26"/>
      <c r="E31" s="27">
        <v>6240000</v>
      </c>
      <c r="F31" s="27"/>
      <c r="G31" s="13"/>
      <c r="H31" s="15">
        <v>29861125430</v>
      </c>
      <c r="I31" s="13"/>
      <c r="J31" s="15">
        <v>19352960640</v>
      </c>
      <c r="K31" s="13"/>
      <c r="L31" s="15">
        <v>0</v>
      </c>
      <c r="M31" s="13"/>
      <c r="N31" s="15">
        <v>0</v>
      </c>
      <c r="O31" s="13"/>
      <c r="P31" s="15">
        <v>0</v>
      </c>
      <c r="Q31" s="13"/>
      <c r="R31" s="15">
        <v>0</v>
      </c>
      <c r="S31" s="13"/>
      <c r="T31" s="15">
        <v>6240000</v>
      </c>
      <c r="U31" s="13"/>
      <c r="V31" s="15">
        <v>3293</v>
      </c>
      <c r="W31" s="13"/>
      <c r="X31" s="15">
        <v>29861125430</v>
      </c>
      <c r="Y31" s="13"/>
      <c r="Z31" s="15">
        <v>20426057496</v>
      </c>
      <c r="AA31" s="13"/>
      <c r="AB31" s="16">
        <f t="shared" si="0"/>
        <v>0.68709589201805588</v>
      </c>
      <c r="AC31" s="13"/>
      <c r="AD31" s="13"/>
      <c r="AE31" s="13"/>
      <c r="AF31" s="13"/>
    </row>
    <row r="32" spans="1:32" ht="21.75" customHeight="1" x14ac:dyDescent="0.2">
      <c r="A32" s="26" t="s">
        <v>42</v>
      </c>
      <c r="B32" s="26"/>
      <c r="C32" s="26"/>
      <c r="E32" s="27">
        <v>4000000</v>
      </c>
      <c r="F32" s="27"/>
      <c r="G32" s="13"/>
      <c r="H32" s="15">
        <v>62605553657</v>
      </c>
      <c r="I32" s="13"/>
      <c r="J32" s="15">
        <v>66760398000</v>
      </c>
      <c r="K32" s="13"/>
      <c r="L32" s="15">
        <v>0</v>
      </c>
      <c r="M32" s="13"/>
      <c r="N32" s="15">
        <v>0</v>
      </c>
      <c r="O32" s="13"/>
      <c r="P32" s="15">
        <v>-700000</v>
      </c>
      <c r="Q32" s="13"/>
      <c r="R32" s="15">
        <v>12136863033</v>
      </c>
      <c r="S32" s="13"/>
      <c r="T32" s="15">
        <v>3300000</v>
      </c>
      <c r="U32" s="13"/>
      <c r="V32" s="15">
        <v>18060</v>
      </c>
      <c r="W32" s="13"/>
      <c r="X32" s="15">
        <v>51649581764</v>
      </c>
      <c r="Y32" s="13"/>
      <c r="Z32" s="15">
        <v>59243391900</v>
      </c>
      <c r="AA32" s="13"/>
      <c r="AB32" s="16">
        <f t="shared" si="0"/>
        <v>1.9928413112357646</v>
      </c>
      <c r="AC32" s="13"/>
      <c r="AD32" s="13"/>
      <c r="AE32" s="13"/>
      <c r="AF32" s="13"/>
    </row>
    <row r="33" spans="1:32" ht="21.75" customHeight="1" x14ac:dyDescent="0.2">
      <c r="A33" s="26" t="s">
        <v>43</v>
      </c>
      <c r="B33" s="26"/>
      <c r="C33" s="26"/>
      <c r="E33" s="27">
        <v>4000000</v>
      </c>
      <c r="F33" s="27"/>
      <c r="G33" s="13"/>
      <c r="H33" s="15">
        <v>17696411521</v>
      </c>
      <c r="I33" s="13"/>
      <c r="J33" s="15">
        <v>26998398000</v>
      </c>
      <c r="K33" s="13"/>
      <c r="L33" s="15">
        <v>0</v>
      </c>
      <c r="M33" s="13"/>
      <c r="N33" s="15">
        <v>0</v>
      </c>
      <c r="O33" s="13"/>
      <c r="P33" s="15">
        <v>0</v>
      </c>
      <c r="Q33" s="13"/>
      <c r="R33" s="15">
        <v>0</v>
      </c>
      <c r="S33" s="13"/>
      <c r="T33" s="15">
        <v>4000000</v>
      </c>
      <c r="U33" s="13"/>
      <c r="V33" s="15">
        <v>7880</v>
      </c>
      <c r="W33" s="13"/>
      <c r="X33" s="15">
        <v>17696411521</v>
      </c>
      <c r="Y33" s="13"/>
      <c r="Z33" s="15">
        <v>31332456000</v>
      </c>
      <c r="AA33" s="13"/>
      <c r="AB33" s="16">
        <f t="shared" si="0"/>
        <v>1.0539675514304392</v>
      </c>
      <c r="AC33" s="13"/>
      <c r="AD33" s="13"/>
      <c r="AE33" s="13"/>
      <c r="AF33" s="13"/>
    </row>
    <row r="34" spans="1:32" ht="21.75" customHeight="1" x14ac:dyDescent="0.2">
      <c r="A34" s="26" t="s">
        <v>44</v>
      </c>
      <c r="B34" s="26"/>
      <c r="C34" s="26"/>
      <c r="E34" s="27">
        <v>1000000</v>
      </c>
      <c r="F34" s="27"/>
      <c r="G34" s="13"/>
      <c r="H34" s="15">
        <v>29387246080</v>
      </c>
      <c r="I34" s="13"/>
      <c r="J34" s="15">
        <v>42505578000</v>
      </c>
      <c r="K34" s="13"/>
      <c r="L34" s="15">
        <v>0</v>
      </c>
      <c r="M34" s="13"/>
      <c r="N34" s="15">
        <v>0</v>
      </c>
      <c r="O34" s="13"/>
      <c r="P34" s="15">
        <v>0</v>
      </c>
      <c r="Q34" s="13"/>
      <c r="R34" s="15">
        <v>0</v>
      </c>
      <c r="S34" s="13"/>
      <c r="T34" s="15">
        <v>1000000</v>
      </c>
      <c r="U34" s="13"/>
      <c r="V34" s="15">
        <v>49890</v>
      </c>
      <c r="W34" s="13"/>
      <c r="X34" s="15">
        <v>29387246080</v>
      </c>
      <c r="Y34" s="13"/>
      <c r="Z34" s="15">
        <v>49593154500</v>
      </c>
      <c r="AA34" s="13"/>
      <c r="AB34" s="16">
        <f t="shared" si="0"/>
        <v>1.6682246554842832</v>
      </c>
      <c r="AC34" s="13"/>
      <c r="AD34" s="13"/>
      <c r="AE34" s="13"/>
      <c r="AF34" s="13"/>
    </row>
    <row r="35" spans="1:32" ht="21.75" customHeight="1" x14ac:dyDescent="0.2">
      <c r="A35" s="26" t="s">
        <v>45</v>
      </c>
      <c r="B35" s="26"/>
      <c r="C35" s="26"/>
      <c r="E35" s="27">
        <v>860000</v>
      </c>
      <c r="F35" s="27"/>
      <c r="G35" s="13"/>
      <c r="H35" s="15">
        <v>50528446914</v>
      </c>
      <c r="I35" s="13"/>
      <c r="J35" s="15">
        <v>48206852370</v>
      </c>
      <c r="K35" s="13"/>
      <c r="L35" s="15">
        <v>265737</v>
      </c>
      <c r="M35" s="13"/>
      <c r="N35" s="15">
        <v>17015762463</v>
      </c>
      <c r="O35" s="13"/>
      <c r="P35" s="15">
        <v>0</v>
      </c>
      <c r="Q35" s="13"/>
      <c r="R35" s="15">
        <v>0</v>
      </c>
      <c r="S35" s="13"/>
      <c r="T35" s="15">
        <v>1125737</v>
      </c>
      <c r="U35" s="13"/>
      <c r="V35" s="15">
        <v>67040</v>
      </c>
      <c r="W35" s="13"/>
      <c r="X35" s="15">
        <v>67544209377</v>
      </c>
      <c r="Y35" s="13"/>
      <c r="Z35" s="15">
        <v>75020365499.544006</v>
      </c>
      <c r="AA35" s="13"/>
      <c r="AB35" s="16">
        <f t="shared" si="0"/>
        <v>2.5235503700370945</v>
      </c>
      <c r="AC35" s="13"/>
      <c r="AD35" s="13"/>
      <c r="AE35" s="13"/>
      <c r="AF35" s="13"/>
    </row>
    <row r="36" spans="1:32" ht="21.75" customHeight="1" x14ac:dyDescent="0.2">
      <c r="A36" s="26" t="s">
        <v>46</v>
      </c>
      <c r="B36" s="26"/>
      <c r="C36" s="26"/>
      <c r="E36" s="27">
        <v>18000000</v>
      </c>
      <c r="F36" s="27"/>
      <c r="G36" s="13"/>
      <c r="H36" s="15">
        <v>70817242562</v>
      </c>
      <c r="I36" s="13"/>
      <c r="J36" s="15">
        <v>54609130800</v>
      </c>
      <c r="K36" s="13"/>
      <c r="L36" s="15">
        <v>0</v>
      </c>
      <c r="M36" s="13"/>
      <c r="N36" s="15">
        <v>0</v>
      </c>
      <c r="O36" s="13"/>
      <c r="P36" s="15">
        <v>0</v>
      </c>
      <c r="Q36" s="13"/>
      <c r="R36" s="15">
        <v>0</v>
      </c>
      <c r="S36" s="13"/>
      <c r="T36" s="15">
        <v>18000000</v>
      </c>
      <c r="U36" s="13"/>
      <c r="V36" s="15">
        <v>3670</v>
      </c>
      <c r="W36" s="13"/>
      <c r="X36" s="15">
        <v>70817242562</v>
      </c>
      <c r="Y36" s="13"/>
      <c r="Z36" s="15">
        <v>65666943000</v>
      </c>
      <c r="AA36" s="13"/>
      <c r="AB36" s="16">
        <f t="shared" si="0"/>
        <v>2.2089180345017385</v>
      </c>
      <c r="AC36" s="13"/>
      <c r="AD36" s="13"/>
      <c r="AE36" s="13"/>
      <c r="AF36" s="13"/>
    </row>
    <row r="37" spans="1:32" ht="21.75" customHeight="1" x14ac:dyDescent="0.2">
      <c r="A37" s="26" t="s">
        <v>47</v>
      </c>
      <c r="B37" s="26"/>
      <c r="C37" s="26"/>
      <c r="E37" s="27">
        <v>6263262</v>
      </c>
      <c r="F37" s="27"/>
      <c r="G37" s="13"/>
      <c r="H37" s="15">
        <v>76784216126</v>
      </c>
      <c r="I37" s="13"/>
      <c r="J37" s="15">
        <v>63878714764.685997</v>
      </c>
      <c r="K37" s="13"/>
      <c r="L37" s="15">
        <v>0</v>
      </c>
      <c r="M37" s="13"/>
      <c r="N37" s="15">
        <v>0</v>
      </c>
      <c r="O37" s="13"/>
      <c r="P37" s="15">
        <v>0</v>
      </c>
      <c r="Q37" s="13"/>
      <c r="R37" s="15">
        <v>0</v>
      </c>
      <c r="S37" s="13"/>
      <c r="T37" s="15">
        <v>6263262</v>
      </c>
      <c r="U37" s="13"/>
      <c r="V37" s="15">
        <v>12370</v>
      </c>
      <c r="W37" s="13"/>
      <c r="X37" s="15">
        <v>76784216126</v>
      </c>
      <c r="Y37" s="13"/>
      <c r="Z37" s="15">
        <v>77015565461.906998</v>
      </c>
      <c r="AA37" s="13"/>
      <c r="AB37" s="16">
        <f t="shared" si="0"/>
        <v>2.590665313689958</v>
      </c>
      <c r="AC37" s="13"/>
      <c r="AD37" s="13"/>
      <c r="AE37" s="13"/>
      <c r="AF37" s="13"/>
    </row>
    <row r="38" spans="1:32" ht="21.75" customHeight="1" x14ac:dyDescent="0.2">
      <c r="A38" s="26" t="s">
        <v>48</v>
      </c>
      <c r="B38" s="26"/>
      <c r="C38" s="26"/>
      <c r="E38" s="27">
        <v>51000000</v>
      </c>
      <c r="F38" s="27"/>
      <c r="G38" s="13"/>
      <c r="H38" s="15">
        <v>153453488251</v>
      </c>
      <c r="I38" s="13"/>
      <c r="J38" s="15">
        <v>195131020950</v>
      </c>
      <c r="K38" s="13"/>
      <c r="L38" s="15">
        <v>0</v>
      </c>
      <c r="M38" s="13"/>
      <c r="N38" s="15">
        <v>0</v>
      </c>
      <c r="O38" s="13"/>
      <c r="P38" s="15">
        <v>0</v>
      </c>
      <c r="Q38" s="13"/>
      <c r="R38" s="15">
        <v>0</v>
      </c>
      <c r="S38" s="13"/>
      <c r="T38" s="15">
        <v>51000000</v>
      </c>
      <c r="U38" s="13"/>
      <c r="V38" s="15">
        <v>4674</v>
      </c>
      <c r="W38" s="13"/>
      <c r="X38" s="15">
        <v>153453488251</v>
      </c>
      <c r="Y38" s="13"/>
      <c r="Z38" s="15">
        <v>236955674700</v>
      </c>
      <c r="AA38" s="13"/>
      <c r="AB38" s="16">
        <f t="shared" si="0"/>
        <v>7.970763359920034</v>
      </c>
      <c r="AC38" s="13"/>
      <c r="AD38" s="13"/>
      <c r="AE38" s="13"/>
      <c r="AF38" s="13"/>
    </row>
    <row r="39" spans="1:32" ht="21.75" customHeight="1" x14ac:dyDescent="0.2">
      <c r="A39" s="26" t="s">
        <v>49</v>
      </c>
      <c r="B39" s="26"/>
      <c r="C39" s="26"/>
      <c r="E39" s="27">
        <v>1600000</v>
      </c>
      <c r="F39" s="27"/>
      <c r="G39" s="13"/>
      <c r="H39" s="15">
        <v>14339819423</v>
      </c>
      <c r="I39" s="13"/>
      <c r="J39" s="15">
        <v>11260598400</v>
      </c>
      <c r="K39" s="13"/>
      <c r="L39" s="15">
        <v>0</v>
      </c>
      <c r="M39" s="13"/>
      <c r="N39" s="15">
        <v>0</v>
      </c>
      <c r="O39" s="13"/>
      <c r="P39" s="15">
        <v>0</v>
      </c>
      <c r="Q39" s="13"/>
      <c r="R39" s="15">
        <v>0</v>
      </c>
      <c r="S39" s="13"/>
      <c r="T39" s="15">
        <v>1600000</v>
      </c>
      <c r="U39" s="13"/>
      <c r="V39" s="15">
        <v>6840</v>
      </c>
      <c r="W39" s="13"/>
      <c r="X39" s="15">
        <v>14339819423</v>
      </c>
      <c r="Y39" s="13"/>
      <c r="Z39" s="15">
        <v>10878883200</v>
      </c>
      <c r="AA39" s="13"/>
      <c r="AB39" s="16">
        <f t="shared" si="0"/>
        <v>0.36594609399919814</v>
      </c>
      <c r="AC39" s="13"/>
      <c r="AD39" s="13"/>
      <c r="AE39" s="13"/>
      <c r="AF39" s="13"/>
    </row>
    <row r="40" spans="1:32" ht="21.75" customHeight="1" x14ac:dyDescent="0.2">
      <c r="A40" s="26" t="s">
        <v>50</v>
      </c>
      <c r="B40" s="26"/>
      <c r="C40" s="26"/>
      <c r="E40" s="27">
        <v>46000000</v>
      </c>
      <c r="F40" s="27"/>
      <c r="G40" s="13"/>
      <c r="H40" s="15">
        <v>73503308475</v>
      </c>
      <c r="I40" s="13"/>
      <c r="J40" s="15">
        <v>57203601300</v>
      </c>
      <c r="K40" s="13"/>
      <c r="L40" s="15">
        <v>0</v>
      </c>
      <c r="M40" s="13"/>
      <c r="N40" s="15">
        <v>0</v>
      </c>
      <c r="O40" s="13"/>
      <c r="P40" s="15">
        <v>0</v>
      </c>
      <c r="Q40" s="13"/>
      <c r="R40" s="15">
        <v>0</v>
      </c>
      <c r="S40" s="13"/>
      <c r="T40" s="15">
        <v>46000000</v>
      </c>
      <c r="U40" s="13"/>
      <c r="V40" s="15">
        <v>1444</v>
      </c>
      <c r="W40" s="13"/>
      <c r="X40" s="15">
        <v>73503308475</v>
      </c>
      <c r="Y40" s="13"/>
      <c r="Z40" s="15">
        <v>66028777200</v>
      </c>
      <c r="AA40" s="13"/>
      <c r="AB40" s="16">
        <f t="shared" si="0"/>
        <v>2.2210894871895777</v>
      </c>
      <c r="AC40" s="13"/>
      <c r="AD40" s="13"/>
      <c r="AE40" s="13"/>
      <c r="AF40" s="13"/>
    </row>
    <row r="41" spans="1:32" ht="21.75" customHeight="1" x14ac:dyDescent="0.2">
      <c r="A41" s="26" t="s">
        <v>51</v>
      </c>
      <c r="B41" s="26"/>
      <c r="C41" s="26"/>
      <c r="E41" s="27">
        <v>8000000</v>
      </c>
      <c r="F41" s="27"/>
      <c r="G41" s="13"/>
      <c r="H41" s="15">
        <v>30586096756</v>
      </c>
      <c r="I41" s="13"/>
      <c r="J41" s="15">
        <v>20914812000</v>
      </c>
      <c r="K41" s="13"/>
      <c r="L41" s="15">
        <v>0</v>
      </c>
      <c r="M41" s="13"/>
      <c r="N41" s="15">
        <v>0</v>
      </c>
      <c r="O41" s="13"/>
      <c r="P41" s="15">
        <v>-3000000</v>
      </c>
      <c r="Q41" s="13"/>
      <c r="R41" s="15">
        <v>7610446836</v>
      </c>
      <c r="S41" s="13"/>
      <c r="T41" s="15">
        <v>5000000</v>
      </c>
      <c r="U41" s="13"/>
      <c r="V41" s="15">
        <v>2970</v>
      </c>
      <c r="W41" s="13"/>
      <c r="X41" s="15">
        <v>19116310478</v>
      </c>
      <c r="Y41" s="13"/>
      <c r="Z41" s="15">
        <v>14761642500</v>
      </c>
      <c r="AA41" s="13"/>
      <c r="AB41" s="16">
        <f t="shared" si="0"/>
        <v>0.49655514399562245</v>
      </c>
      <c r="AC41" s="13"/>
      <c r="AD41" s="13"/>
      <c r="AE41" s="13"/>
      <c r="AF41" s="13"/>
    </row>
    <row r="42" spans="1:32" ht="21.75" customHeight="1" x14ac:dyDescent="0.2">
      <c r="A42" s="26" t="s">
        <v>52</v>
      </c>
      <c r="B42" s="26"/>
      <c r="C42" s="26"/>
      <c r="E42" s="27">
        <v>23584</v>
      </c>
      <c r="F42" s="27"/>
      <c r="G42" s="13"/>
      <c r="H42" s="15">
        <v>110999629467</v>
      </c>
      <c r="I42" s="13"/>
      <c r="J42" s="15">
        <v>136829020224.23</v>
      </c>
      <c r="K42" s="13"/>
      <c r="L42" s="15">
        <v>0</v>
      </c>
      <c r="M42" s="13"/>
      <c r="N42" s="15">
        <v>0</v>
      </c>
      <c r="O42" s="13"/>
      <c r="P42" s="15">
        <v>0</v>
      </c>
      <c r="Q42" s="13"/>
      <c r="R42" s="15">
        <v>0</v>
      </c>
      <c r="S42" s="13"/>
      <c r="T42" s="15">
        <v>23584</v>
      </c>
      <c r="U42" s="13"/>
      <c r="V42" s="15">
        <v>6065096</v>
      </c>
      <c r="W42" s="13"/>
      <c r="X42" s="15">
        <v>110999629467</v>
      </c>
      <c r="Y42" s="13"/>
      <c r="Z42" s="15">
        <v>142695929926.246</v>
      </c>
      <c r="AA42" s="13"/>
      <c r="AB42" s="16">
        <f t="shared" si="0"/>
        <v>4.800034822149116</v>
      </c>
      <c r="AC42" s="13"/>
      <c r="AD42" s="13"/>
      <c r="AE42" s="13"/>
      <c r="AF42" s="13"/>
    </row>
    <row r="43" spans="1:32" ht="21.75" customHeight="1" x14ac:dyDescent="0.2">
      <c r="A43" s="26" t="s">
        <v>53</v>
      </c>
      <c r="B43" s="26"/>
      <c r="C43" s="26"/>
      <c r="E43" s="27">
        <v>1500000</v>
      </c>
      <c r="F43" s="27"/>
      <c r="G43" s="13"/>
      <c r="H43" s="15">
        <v>29727469674</v>
      </c>
      <c r="I43" s="13"/>
      <c r="J43" s="15">
        <v>30343376250</v>
      </c>
      <c r="K43" s="13"/>
      <c r="L43" s="15">
        <v>411647</v>
      </c>
      <c r="M43" s="13"/>
      <c r="N43" s="15">
        <v>0</v>
      </c>
      <c r="O43" s="13"/>
      <c r="P43" s="15">
        <v>-75068</v>
      </c>
      <c r="Q43" s="13"/>
      <c r="R43" s="15">
        <v>1552269907</v>
      </c>
      <c r="S43" s="13"/>
      <c r="T43" s="15">
        <v>1836579</v>
      </c>
      <c r="U43" s="13"/>
      <c r="V43" s="15">
        <v>14911</v>
      </c>
      <c r="W43" s="13"/>
      <c r="X43" s="15">
        <v>20213907629</v>
      </c>
      <c r="Y43" s="13"/>
      <c r="Z43" s="15">
        <v>27222287353.6595</v>
      </c>
      <c r="AA43" s="13"/>
      <c r="AB43" s="16">
        <f t="shared" si="0"/>
        <v>0.91570885941632885</v>
      </c>
      <c r="AC43" s="13"/>
      <c r="AD43" s="13"/>
      <c r="AE43" s="13"/>
      <c r="AF43" s="13"/>
    </row>
    <row r="44" spans="1:32" ht="21.75" customHeight="1" x14ac:dyDescent="0.2">
      <c r="A44" s="26" t="s">
        <v>54</v>
      </c>
      <c r="B44" s="26"/>
      <c r="C44" s="26"/>
      <c r="E44" s="27">
        <v>4300000</v>
      </c>
      <c r="F44" s="27"/>
      <c r="G44" s="13"/>
      <c r="H44" s="15">
        <v>32150165870</v>
      </c>
      <c r="I44" s="13"/>
      <c r="J44" s="15">
        <v>21671284050</v>
      </c>
      <c r="K44" s="13"/>
      <c r="L44" s="15">
        <v>0</v>
      </c>
      <c r="M44" s="13"/>
      <c r="N44" s="15">
        <v>0</v>
      </c>
      <c r="O44" s="13"/>
      <c r="P44" s="15">
        <v>0</v>
      </c>
      <c r="Q44" s="13"/>
      <c r="R44" s="15">
        <v>0</v>
      </c>
      <c r="S44" s="13"/>
      <c r="T44" s="15">
        <v>4300000</v>
      </c>
      <c r="U44" s="13"/>
      <c r="V44" s="15">
        <v>5309</v>
      </c>
      <c r="W44" s="13"/>
      <c r="X44" s="15">
        <v>32150165870</v>
      </c>
      <c r="Y44" s="13"/>
      <c r="Z44" s="15">
        <v>22692869235</v>
      </c>
      <c r="AA44" s="13"/>
      <c r="AB44" s="16">
        <f t="shared" si="0"/>
        <v>0.76334736806281922</v>
      </c>
      <c r="AC44" s="13"/>
      <c r="AD44" s="13"/>
      <c r="AE44" s="13"/>
      <c r="AF44" s="13"/>
    </row>
    <row r="45" spans="1:32" ht="21.75" customHeight="1" x14ac:dyDescent="0.2">
      <c r="A45" s="26" t="s">
        <v>55</v>
      </c>
      <c r="B45" s="26"/>
      <c r="C45" s="26"/>
      <c r="E45" s="27">
        <v>26000000</v>
      </c>
      <c r="F45" s="27"/>
      <c r="G45" s="13"/>
      <c r="H45" s="15">
        <v>128586278251</v>
      </c>
      <c r="I45" s="13"/>
      <c r="J45" s="15">
        <v>148868928000</v>
      </c>
      <c r="K45" s="13"/>
      <c r="L45" s="15">
        <v>0</v>
      </c>
      <c r="M45" s="13"/>
      <c r="N45" s="15">
        <v>0</v>
      </c>
      <c r="O45" s="13"/>
      <c r="P45" s="15">
        <v>0</v>
      </c>
      <c r="Q45" s="13"/>
      <c r="R45" s="15">
        <v>0</v>
      </c>
      <c r="S45" s="13"/>
      <c r="T45" s="15">
        <v>26000000</v>
      </c>
      <c r="U45" s="13"/>
      <c r="V45" s="15">
        <v>6520</v>
      </c>
      <c r="W45" s="13"/>
      <c r="X45" s="15">
        <v>128586278251</v>
      </c>
      <c r="Y45" s="13"/>
      <c r="Z45" s="15">
        <v>168511356000</v>
      </c>
      <c r="AA45" s="13"/>
      <c r="AB45" s="16">
        <f t="shared" si="0"/>
        <v>5.6684193946220818</v>
      </c>
      <c r="AC45" s="13"/>
      <c r="AD45" s="13"/>
      <c r="AE45" s="13"/>
      <c r="AF45" s="13"/>
    </row>
    <row r="46" spans="1:32" ht="21.75" customHeight="1" x14ac:dyDescent="0.2">
      <c r="A46" s="26" t="s">
        <v>56</v>
      </c>
      <c r="B46" s="26"/>
      <c r="C46" s="26"/>
      <c r="E46" s="27">
        <v>4564016</v>
      </c>
      <c r="F46" s="27"/>
      <c r="G46" s="13"/>
      <c r="H46" s="15">
        <v>47196824136</v>
      </c>
      <c r="I46" s="13"/>
      <c r="J46" s="15">
        <v>53761792241.879997</v>
      </c>
      <c r="K46" s="13"/>
      <c r="L46" s="15">
        <v>0</v>
      </c>
      <c r="M46" s="13"/>
      <c r="N46" s="15">
        <v>0</v>
      </c>
      <c r="O46" s="13"/>
      <c r="P46" s="15">
        <v>0</v>
      </c>
      <c r="Q46" s="13"/>
      <c r="R46" s="15">
        <v>0</v>
      </c>
      <c r="S46" s="13"/>
      <c r="T46" s="15">
        <v>4564016</v>
      </c>
      <c r="U46" s="13"/>
      <c r="V46" s="15">
        <v>13370</v>
      </c>
      <c r="W46" s="13"/>
      <c r="X46" s="15">
        <v>47196824136</v>
      </c>
      <c r="Y46" s="13"/>
      <c r="Z46" s="15">
        <v>60657819601.176003</v>
      </c>
      <c r="AA46" s="13"/>
      <c r="AB46" s="16">
        <f t="shared" si="0"/>
        <v>2.0404201190025053</v>
      </c>
      <c r="AC46" s="13"/>
      <c r="AD46" s="13"/>
      <c r="AE46" s="13"/>
      <c r="AF46" s="13"/>
    </row>
    <row r="47" spans="1:32" ht="21.75" customHeight="1" x14ac:dyDescent="0.2">
      <c r="A47" s="26" t="s">
        <v>57</v>
      </c>
      <c r="B47" s="26"/>
      <c r="C47" s="26"/>
      <c r="E47" s="27">
        <v>2100000</v>
      </c>
      <c r="F47" s="27"/>
      <c r="G47" s="13"/>
      <c r="H47" s="15">
        <v>15329795249</v>
      </c>
      <c r="I47" s="13"/>
      <c r="J47" s="15">
        <v>14195034000</v>
      </c>
      <c r="K47" s="13"/>
      <c r="L47" s="15">
        <v>0</v>
      </c>
      <c r="M47" s="13"/>
      <c r="N47" s="15">
        <v>0</v>
      </c>
      <c r="O47" s="13"/>
      <c r="P47" s="15">
        <v>0</v>
      </c>
      <c r="Q47" s="13"/>
      <c r="R47" s="15">
        <v>0</v>
      </c>
      <c r="S47" s="13"/>
      <c r="T47" s="15">
        <v>2100000</v>
      </c>
      <c r="U47" s="13"/>
      <c r="V47" s="15">
        <v>8530</v>
      </c>
      <c r="W47" s="13"/>
      <c r="X47" s="15">
        <v>15329795249</v>
      </c>
      <c r="Y47" s="13"/>
      <c r="Z47" s="15">
        <v>17806417650</v>
      </c>
      <c r="AA47" s="13"/>
      <c r="AB47" s="16">
        <f t="shared" si="0"/>
        <v>0.59897591208037615</v>
      </c>
      <c r="AC47" s="13"/>
      <c r="AD47" s="13"/>
      <c r="AE47" s="13"/>
      <c r="AF47" s="13"/>
    </row>
    <row r="48" spans="1:32" ht="21.75" customHeight="1" x14ac:dyDescent="0.2">
      <c r="A48" s="26" t="s">
        <v>58</v>
      </c>
      <c r="B48" s="26"/>
      <c r="C48" s="26"/>
      <c r="E48" s="27">
        <v>13500000</v>
      </c>
      <c r="F48" s="27"/>
      <c r="G48" s="13"/>
      <c r="H48" s="15">
        <v>60091307365</v>
      </c>
      <c r="I48" s="13"/>
      <c r="J48" s="15">
        <v>60348278470</v>
      </c>
      <c r="K48" s="13"/>
      <c r="L48" s="15">
        <v>100000</v>
      </c>
      <c r="M48" s="13"/>
      <c r="N48" s="15">
        <v>443311007</v>
      </c>
      <c r="O48" s="13"/>
      <c r="P48" s="15">
        <v>0</v>
      </c>
      <c r="Q48" s="13"/>
      <c r="R48" s="15">
        <v>0</v>
      </c>
      <c r="S48" s="13"/>
      <c r="T48" s="15">
        <v>13600000</v>
      </c>
      <c r="U48" s="13"/>
      <c r="V48" s="15">
        <v>4600</v>
      </c>
      <c r="W48" s="13"/>
      <c r="X48" s="15">
        <v>60534618372</v>
      </c>
      <c r="Y48" s="13"/>
      <c r="Z48" s="15">
        <v>62187768000</v>
      </c>
      <c r="AA48" s="13"/>
      <c r="AB48" s="16">
        <f t="shared" si="0"/>
        <v>2.0918848355802115</v>
      </c>
      <c r="AC48" s="13"/>
      <c r="AD48" s="13"/>
      <c r="AE48" s="13"/>
      <c r="AF48" s="13"/>
    </row>
    <row r="49" spans="1:32" ht="21.75" customHeight="1" x14ac:dyDescent="0.2">
      <c r="A49" s="26" t="s">
        <v>59</v>
      </c>
      <c r="B49" s="26"/>
      <c r="C49" s="26"/>
      <c r="E49" s="27">
        <v>9360000</v>
      </c>
      <c r="F49" s="27"/>
      <c r="G49" s="13"/>
      <c r="H49" s="15">
        <v>46112155830</v>
      </c>
      <c r="I49" s="13"/>
      <c r="J49" s="15">
        <v>69037965360</v>
      </c>
      <c r="K49" s="13"/>
      <c r="L49" s="15">
        <v>0</v>
      </c>
      <c r="M49" s="13"/>
      <c r="N49" s="15">
        <v>0</v>
      </c>
      <c r="O49" s="13"/>
      <c r="P49" s="15">
        <v>0</v>
      </c>
      <c r="Q49" s="13"/>
      <c r="R49" s="15">
        <v>0</v>
      </c>
      <c r="S49" s="13"/>
      <c r="T49" s="15">
        <v>9360000</v>
      </c>
      <c r="U49" s="13"/>
      <c r="V49" s="15">
        <v>8110</v>
      </c>
      <c r="W49" s="13"/>
      <c r="X49" s="15">
        <v>46112155830</v>
      </c>
      <c r="Y49" s="13"/>
      <c r="Z49" s="15">
        <v>75457937880</v>
      </c>
      <c r="AA49" s="13"/>
      <c r="AB49" s="16">
        <f t="shared" si="0"/>
        <v>2.5382695191010169</v>
      </c>
      <c r="AC49" s="13"/>
      <c r="AD49" s="13"/>
      <c r="AE49" s="13"/>
      <c r="AF49" s="13"/>
    </row>
    <row r="50" spans="1:32" ht="21.75" customHeight="1" x14ac:dyDescent="0.2">
      <c r="A50" s="26" t="s">
        <v>60</v>
      </c>
      <c r="B50" s="26"/>
      <c r="C50" s="26"/>
      <c r="E50" s="27">
        <v>3000000</v>
      </c>
      <c r="F50" s="27"/>
      <c r="G50" s="13"/>
      <c r="H50" s="15">
        <v>12528183312</v>
      </c>
      <c r="I50" s="13"/>
      <c r="J50" s="15">
        <v>14612535000</v>
      </c>
      <c r="K50" s="13"/>
      <c r="L50" s="15">
        <v>0</v>
      </c>
      <c r="M50" s="13"/>
      <c r="N50" s="15">
        <v>0</v>
      </c>
      <c r="O50" s="13"/>
      <c r="P50" s="15">
        <v>-333408</v>
      </c>
      <c r="Q50" s="13"/>
      <c r="R50" s="15">
        <v>1606495363</v>
      </c>
      <c r="S50" s="13"/>
      <c r="T50" s="15">
        <v>2666592</v>
      </c>
      <c r="U50" s="13"/>
      <c r="V50" s="15">
        <v>5800</v>
      </c>
      <c r="W50" s="13"/>
      <c r="X50" s="15">
        <v>11135851129</v>
      </c>
      <c r="Y50" s="13"/>
      <c r="Z50" s="15">
        <v>15374209510.08</v>
      </c>
      <c r="AA50" s="13"/>
      <c r="AB50" s="16">
        <f t="shared" si="0"/>
        <v>0.51716079813588789</v>
      </c>
      <c r="AC50" s="13"/>
      <c r="AD50" s="13"/>
      <c r="AE50" s="13"/>
      <c r="AF50" s="13"/>
    </row>
    <row r="51" spans="1:32" ht="21.75" customHeight="1" x14ac:dyDescent="0.2">
      <c r="A51" s="26" t="s">
        <v>61</v>
      </c>
      <c r="B51" s="26"/>
      <c r="C51" s="26"/>
      <c r="E51" s="27">
        <v>0</v>
      </c>
      <c r="F51" s="27"/>
      <c r="G51" s="13"/>
      <c r="H51" s="15">
        <v>0</v>
      </c>
      <c r="I51" s="13"/>
      <c r="J51" s="15">
        <v>0</v>
      </c>
      <c r="K51" s="13"/>
      <c r="L51" s="15">
        <v>3000000</v>
      </c>
      <c r="M51" s="13"/>
      <c r="N51" s="15">
        <v>15121499906</v>
      </c>
      <c r="O51" s="13"/>
      <c r="P51" s="15">
        <v>0</v>
      </c>
      <c r="Q51" s="13"/>
      <c r="R51" s="15">
        <v>0</v>
      </c>
      <c r="S51" s="13"/>
      <c r="T51" s="15">
        <v>3000000</v>
      </c>
      <c r="U51" s="13"/>
      <c r="V51" s="15">
        <v>5027</v>
      </c>
      <c r="W51" s="13"/>
      <c r="X51" s="15">
        <v>15121499906</v>
      </c>
      <c r="Y51" s="13"/>
      <c r="Z51" s="15">
        <v>14991268050</v>
      </c>
      <c r="AA51" s="13"/>
      <c r="AB51" s="16">
        <f t="shared" si="0"/>
        <v>0.50427933512444323</v>
      </c>
      <c r="AC51" s="13"/>
      <c r="AD51" s="13"/>
      <c r="AE51" s="13"/>
      <c r="AF51" s="13"/>
    </row>
    <row r="52" spans="1:32" ht="21.75" customHeight="1" x14ac:dyDescent="0.2">
      <c r="A52" s="26" t="s">
        <v>62</v>
      </c>
      <c r="B52" s="26"/>
      <c r="C52" s="26"/>
      <c r="E52" s="27">
        <v>0</v>
      </c>
      <c r="F52" s="27"/>
      <c r="G52" s="13"/>
      <c r="H52" s="15">
        <v>0</v>
      </c>
      <c r="I52" s="13"/>
      <c r="J52" s="15">
        <v>0</v>
      </c>
      <c r="K52" s="13"/>
      <c r="L52" s="15">
        <v>802183</v>
      </c>
      <c r="M52" s="13"/>
      <c r="N52" s="15">
        <v>0</v>
      </c>
      <c r="O52" s="13"/>
      <c r="P52" s="15">
        <v>0</v>
      </c>
      <c r="Q52" s="13"/>
      <c r="R52" s="15">
        <v>0</v>
      </c>
      <c r="S52" s="13"/>
      <c r="T52" s="15">
        <v>802183</v>
      </c>
      <c r="U52" s="13"/>
      <c r="V52" s="15">
        <v>13911</v>
      </c>
      <c r="W52" s="13"/>
      <c r="X52" s="15">
        <v>8025840915</v>
      </c>
      <c r="Y52" s="13"/>
      <c r="Z52" s="15">
        <f>11092770665.1077-6</f>
        <v>11092770659.1077</v>
      </c>
      <c r="AA52" s="13"/>
      <c r="AB52" s="16">
        <f t="shared" si="0"/>
        <v>0.37314088401366174</v>
      </c>
      <c r="AC52" s="13"/>
      <c r="AD52" s="13"/>
      <c r="AE52" s="13"/>
      <c r="AF52" s="13"/>
    </row>
    <row r="53" spans="1:32" ht="21.75" customHeight="1" x14ac:dyDescent="0.2">
      <c r="A53" s="26" t="s">
        <v>63</v>
      </c>
      <c r="B53" s="26"/>
      <c r="C53" s="26"/>
      <c r="E53" s="27">
        <v>0</v>
      </c>
      <c r="F53" s="27"/>
      <c r="G53" s="13"/>
      <c r="H53" s="15">
        <v>0</v>
      </c>
      <c r="I53" s="13"/>
      <c r="J53" s="15">
        <v>0</v>
      </c>
      <c r="K53" s="13"/>
      <c r="L53" s="15">
        <v>12000000</v>
      </c>
      <c r="M53" s="13"/>
      <c r="N53" s="15">
        <v>56331122914</v>
      </c>
      <c r="O53" s="13"/>
      <c r="P53" s="15">
        <v>0</v>
      </c>
      <c r="Q53" s="13"/>
      <c r="R53" s="15">
        <v>0</v>
      </c>
      <c r="S53" s="13"/>
      <c r="T53" s="15">
        <v>12000000</v>
      </c>
      <c r="U53" s="13"/>
      <c r="V53" s="15">
        <v>4823</v>
      </c>
      <c r="W53" s="13"/>
      <c r="X53" s="15">
        <v>56331122914</v>
      </c>
      <c r="Y53" s="13"/>
      <c r="Z53" s="15">
        <v>57531637800</v>
      </c>
      <c r="AA53" s="13"/>
      <c r="AB53" s="16">
        <f t="shared" si="0"/>
        <v>1.9352609773663734</v>
      </c>
      <c r="AC53" s="13"/>
      <c r="AD53" s="13"/>
      <c r="AE53" s="13"/>
      <c r="AF53" s="13"/>
    </row>
    <row r="54" spans="1:32" ht="21.75" customHeight="1" x14ac:dyDescent="0.2">
      <c r="A54" s="26" t="s">
        <v>64</v>
      </c>
      <c r="B54" s="26"/>
      <c r="C54" s="26"/>
      <c r="E54" s="27">
        <v>0</v>
      </c>
      <c r="F54" s="27"/>
      <c r="G54" s="13"/>
      <c r="H54" s="15">
        <v>0</v>
      </c>
      <c r="I54" s="13"/>
      <c r="J54" s="15">
        <v>0</v>
      </c>
      <c r="K54" s="13"/>
      <c r="L54" s="15">
        <v>1700000</v>
      </c>
      <c r="M54" s="13"/>
      <c r="N54" s="15">
        <v>0</v>
      </c>
      <c r="O54" s="13"/>
      <c r="P54" s="15">
        <v>0</v>
      </c>
      <c r="Q54" s="13"/>
      <c r="R54" s="15">
        <v>0</v>
      </c>
      <c r="S54" s="13"/>
      <c r="T54" s="15">
        <v>1700000</v>
      </c>
      <c r="U54" s="13"/>
      <c r="V54" s="15">
        <v>4922</v>
      </c>
      <c r="W54" s="13"/>
      <c r="X54" s="15">
        <v>6831054736</v>
      </c>
      <c r="Y54" s="13"/>
      <c r="Z54" s="15">
        <v>8317613970</v>
      </c>
      <c r="AA54" s="13"/>
      <c r="AB54" s="16">
        <f t="shared" si="0"/>
        <v>0.27978959675885329</v>
      </c>
      <c r="AC54" s="13"/>
      <c r="AD54" s="13"/>
      <c r="AE54" s="13"/>
      <c r="AF54" s="13"/>
    </row>
    <row r="55" spans="1:32" ht="21.75" customHeight="1" x14ac:dyDescent="0.2">
      <c r="A55" s="26" t="s">
        <v>65</v>
      </c>
      <c r="B55" s="26"/>
      <c r="C55" s="26"/>
      <c r="E55" s="27">
        <v>0</v>
      </c>
      <c r="F55" s="27"/>
      <c r="G55" s="13"/>
      <c r="H55" s="15">
        <v>0</v>
      </c>
      <c r="I55" s="13"/>
      <c r="J55" s="15">
        <v>0</v>
      </c>
      <c r="K55" s="13"/>
      <c r="L55" s="15">
        <v>2800000</v>
      </c>
      <c r="M55" s="13"/>
      <c r="N55" s="15">
        <v>20430942336</v>
      </c>
      <c r="O55" s="13"/>
      <c r="P55" s="15">
        <v>0</v>
      </c>
      <c r="Q55" s="13"/>
      <c r="R55" s="15">
        <v>0</v>
      </c>
      <c r="S55" s="13"/>
      <c r="T55" s="15">
        <v>2800000</v>
      </c>
      <c r="U55" s="13"/>
      <c r="V55" s="15">
        <v>9080</v>
      </c>
      <c r="W55" s="13"/>
      <c r="X55" s="15">
        <v>20430942336</v>
      </c>
      <c r="Y55" s="13"/>
      <c r="Z55" s="15">
        <v>25272727200</v>
      </c>
      <c r="AA55" s="13"/>
      <c r="AB55" s="16">
        <f t="shared" si="0"/>
        <v>0.85012915696597335</v>
      </c>
      <c r="AC55" s="13"/>
      <c r="AD55" s="13"/>
      <c r="AE55" s="13"/>
      <c r="AF55" s="13"/>
    </row>
    <row r="56" spans="1:32" ht="21.75" customHeight="1" x14ac:dyDescent="0.2">
      <c r="A56" s="28" t="s">
        <v>66</v>
      </c>
      <c r="B56" s="28"/>
      <c r="C56" s="28"/>
      <c r="D56" s="8"/>
      <c r="E56" s="27">
        <v>0</v>
      </c>
      <c r="F56" s="27"/>
      <c r="G56" s="13"/>
      <c r="H56" s="17">
        <v>0</v>
      </c>
      <c r="I56" s="13"/>
      <c r="J56" s="17">
        <v>0</v>
      </c>
      <c r="K56" s="13"/>
      <c r="L56" s="17">
        <v>12400000</v>
      </c>
      <c r="M56" s="13"/>
      <c r="N56" s="17">
        <v>0</v>
      </c>
      <c r="O56" s="13"/>
      <c r="P56" s="17">
        <v>0</v>
      </c>
      <c r="Q56" s="13"/>
      <c r="R56" s="17">
        <v>0</v>
      </c>
      <c r="S56" s="13"/>
      <c r="T56" s="15">
        <v>12400000</v>
      </c>
      <c r="U56" s="13"/>
      <c r="V56" s="15">
        <v>4666</v>
      </c>
      <c r="W56" s="13"/>
      <c r="X56" s="17">
        <v>49370850013</v>
      </c>
      <c r="Y56" s="13"/>
      <c r="Z56" s="17">
        <v>57514142520</v>
      </c>
      <c r="AA56" s="13"/>
      <c r="AB56" s="16">
        <f t="shared" si="0"/>
        <v>1.9346724675660822</v>
      </c>
      <c r="AC56" s="13"/>
      <c r="AD56" s="13"/>
      <c r="AE56" s="13"/>
      <c r="AF56" s="13"/>
    </row>
    <row r="57" spans="1:32" ht="21.75" customHeight="1" x14ac:dyDescent="0.2">
      <c r="A57" s="25" t="s">
        <v>67</v>
      </c>
      <c r="B57" s="25"/>
      <c r="C57" s="25"/>
      <c r="D57" s="25"/>
      <c r="E57" s="13"/>
      <c r="F57" s="15"/>
      <c r="G57" s="13"/>
      <c r="H57" s="18">
        <v>2467463792621</v>
      </c>
      <c r="I57" s="13"/>
      <c r="J57" s="18">
        <f>SUM(J9:J56)</f>
        <v>2480579875210.1914</v>
      </c>
      <c r="K57" s="13"/>
      <c r="L57" s="18">
        <v>47115170</v>
      </c>
      <c r="M57" s="13"/>
      <c r="N57" s="18">
        <v>161127748334</v>
      </c>
      <c r="O57" s="13"/>
      <c r="P57" s="18">
        <v>-32850147</v>
      </c>
      <c r="Q57" s="13"/>
      <c r="R57" s="18">
        <v>62193657044</v>
      </c>
      <c r="S57" s="13"/>
      <c r="T57" s="15"/>
      <c r="U57" s="13"/>
      <c r="V57" s="15"/>
      <c r="W57" s="13"/>
      <c r="X57" s="18">
        <v>2553455816489</v>
      </c>
      <c r="Y57" s="13"/>
      <c r="Z57" s="18">
        <f>SUM(Z9:Z56)</f>
        <v>2912356272649.8691</v>
      </c>
      <c r="AA57" s="13"/>
      <c r="AB57" s="19">
        <f>SUM(AB9:AB56)</f>
        <v>97.966434855214132</v>
      </c>
      <c r="AC57" s="13"/>
      <c r="AD57" s="13"/>
      <c r="AE57" s="13"/>
      <c r="AF57" s="13"/>
    </row>
    <row r="59" spans="1:32" x14ac:dyDescent="0.2">
      <c r="Z59" s="20"/>
    </row>
    <row r="60" spans="1:32" x14ac:dyDescent="0.2">
      <c r="H60" s="20"/>
      <c r="Z60" s="20"/>
    </row>
    <row r="61" spans="1:32" x14ac:dyDescent="0.2">
      <c r="H61" s="20"/>
      <c r="Z61" s="20"/>
    </row>
    <row r="62" spans="1:32" x14ac:dyDescent="0.2">
      <c r="H62" s="20"/>
    </row>
  </sheetData>
  <mergeCells count="11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7:D57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57"/>
  <sheetViews>
    <sheetView rightToLeft="1" workbookViewId="0">
      <selection activeCell="I53" sqref="I53:I66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570312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20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0" ht="21.75" customHeight="1" x14ac:dyDescent="0.2">
      <c r="A2" s="33" t="s">
        <v>83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0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0" ht="14.45" customHeight="1" x14ac:dyDescent="0.2"/>
    <row r="5" spans="1:20" ht="18" customHeight="1" x14ac:dyDescent="0.2">
      <c r="A5" s="34" t="s">
        <v>132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20" ht="14.45" customHeight="1" x14ac:dyDescent="0.2">
      <c r="A6" s="30" t="s">
        <v>86</v>
      </c>
      <c r="C6" s="30" t="s">
        <v>102</v>
      </c>
      <c r="D6" s="30"/>
      <c r="E6" s="30"/>
      <c r="F6" s="30"/>
      <c r="G6" s="30"/>
      <c r="H6" s="30"/>
      <c r="I6" s="30"/>
      <c r="K6" s="30" t="s">
        <v>103</v>
      </c>
      <c r="L6" s="30"/>
      <c r="M6" s="30"/>
      <c r="N6" s="30"/>
      <c r="O6" s="30"/>
      <c r="P6" s="30"/>
      <c r="Q6" s="30"/>
      <c r="R6" s="30"/>
    </row>
    <row r="7" spans="1:20" ht="53.25" customHeight="1" x14ac:dyDescent="0.2">
      <c r="A7" s="30"/>
      <c r="C7" s="10" t="s">
        <v>13</v>
      </c>
      <c r="D7" s="3"/>
      <c r="E7" s="10" t="s">
        <v>15</v>
      </c>
      <c r="F7" s="3"/>
      <c r="G7" s="10" t="s">
        <v>130</v>
      </c>
      <c r="H7" s="3"/>
      <c r="I7" s="10" t="s">
        <v>133</v>
      </c>
      <c r="K7" s="10" t="s">
        <v>13</v>
      </c>
      <c r="L7" s="3"/>
      <c r="M7" s="10" t="s">
        <v>15</v>
      </c>
      <c r="N7" s="3"/>
      <c r="O7" s="10" t="s">
        <v>130</v>
      </c>
      <c r="P7" s="3"/>
      <c r="Q7" s="38" t="s">
        <v>133</v>
      </c>
      <c r="R7" s="38"/>
    </row>
    <row r="8" spans="1:20" ht="21.75" customHeight="1" x14ac:dyDescent="0.2">
      <c r="A8" s="5" t="s">
        <v>63</v>
      </c>
      <c r="C8" s="12">
        <v>12000000</v>
      </c>
      <c r="D8" s="13"/>
      <c r="E8" s="12">
        <v>57531637800</v>
      </c>
      <c r="F8" s="13"/>
      <c r="G8" s="12">
        <v>56331122914</v>
      </c>
      <c r="H8" s="13"/>
      <c r="I8" s="12">
        <v>1200514886</v>
      </c>
      <c r="J8" s="13"/>
      <c r="K8" s="12">
        <v>12000000</v>
      </c>
      <c r="L8" s="13"/>
      <c r="M8" s="12">
        <v>57531637800</v>
      </c>
      <c r="N8" s="13"/>
      <c r="O8" s="12">
        <v>56331122914</v>
      </c>
      <c r="P8" s="13"/>
      <c r="Q8" s="32">
        <v>1200514886</v>
      </c>
      <c r="R8" s="32"/>
      <c r="S8" s="13"/>
      <c r="T8" s="13"/>
    </row>
    <row r="9" spans="1:20" ht="21.75" customHeight="1" x14ac:dyDescent="0.2">
      <c r="A9" s="6" t="s">
        <v>57</v>
      </c>
      <c r="C9" s="15">
        <v>2100000</v>
      </c>
      <c r="D9" s="13"/>
      <c r="E9" s="15">
        <v>17806417650</v>
      </c>
      <c r="F9" s="13"/>
      <c r="G9" s="15">
        <v>14195034000</v>
      </c>
      <c r="H9" s="13"/>
      <c r="I9" s="15">
        <v>3611383650</v>
      </c>
      <c r="J9" s="13"/>
      <c r="K9" s="15">
        <v>2100000</v>
      </c>
      <c r="L9" s="13"/>
      <c r="M9" s="15">
        <v>17806417650</v>
      </c>
      <c r="N9" s="13"/>
      <c r="O9" s="15">
        <v>14195034000</v>
      </c>
      <c r="P9" s="13"/>
      <c r="Q9" s="27">
        <v>3611383650</v>
      </c>
      <c r="R9" s="27"/>
      <c r="S9" s="13"/>
      <c r="T9" s="13"/>
    </row>
    <row r="10" spans="1:20" ht="21.75" customHeight="1" x14ac:dyDescent="0.2">
      <c r="A10" s="6" t="s">
        <v>42</v>
      </c>
      <c r="C10" s="15">
        <v>3300000</v>
      </c>
      <c r="D10" s="13"/>
      <c r="E10" s="15">
        <v>59243391900</v>
      </c>
      <c r="F10" s="13"/>
      <c r="G10" s="15">
        <v>55075924877</v>
      </c>
      <c r="H10" s="13"/>
      <c r="I10" s="15">
        <v>4167467023</v>
      </c>
      <c r="J10" s="13"/>
      <c r="K10" s="15">
        <v>3300000</v>
      </c>
      <c r="L10" s="13"/>
      <c r="M10" s="15">
        <v>59243391900</v>
      </c>
      <c r="N10" s="13"/>
      <c r="O10" s="15">
        <v>55075924877</v>
      </c>
      <c r="P10" s="13"/>
      <c r="Q10" s="27">
        <v>4167467023</v>
      </c>
      <c r="R10" s="27"/>
      <c r="S10" s="13"/>
      <c r="T10" s="13"/>
    </row>
    <row r="11" spans="1:20" ht="21.75" customHeight="1" x14ac:dyDescent="0.2">
      <c r="A11" s="6" t="s">
        <v>21</v>
      </c>
      <c r="C11" s="15">
        <v>12418268</v>
      </c>
      <c r="D11" s="13"/>
      <c r="E11" s="15">
        <v>33860632434</v>
      </c>
      <c r="F11" s="13"/>
      <c r="G11" s="15">
        <v>31934909263</v>
      </c>
      <c r="H11" s="13"/>
      <c r="I11" s="15">
        <v>1925723171</v>
      </c>
      <c r="J11" s="13"/>
      <c r="K11" s="15">
        <v>12418268</v>
      </c>
      <c r="L11" s="13"/>
      <c r="M11" s="15">
        <v>33860632434</v>
      </c>
      <c r="N11" s="13"/>
      <c r="O11" s="15">
        <v>31934909263</v>
      </c>
      <c r="P11" s="13"/>
      <c r="Q11" s="27">
        <v>1925723171</v>
      </c>
      <c r="R11" s="27"/>
      <c r="S11" s="13"/>
      <c r="T11" s="13"/>
    </row>
    <row r="12" spans="1:20" ht="21.75" customHeight="1" x14ac:dyDescent="0.2">
      <c r="A12" s="6" t="s">
        <v>38</v>
      </c>
      <c r="C12" s="15">
        <v>14065343</v>
      </c>
      <c r="D12" s="13"/>
      <c r="E12" s="15">
        <v>81513044039</v>
      </c>
      <c r="F12" s="13"/>
      <c r="G12" s="15">
        <v>68491414637</v>
      </c>
      <c r="H12" s="13"/>
      <c r="I12" s="15">
        <v>13021629402</v>
      </c>
      <c r="J12" s="13"/>
      <c r="K12" s="15">
        <v>14065343</v>
      </c>
      <c r="L12" s="13"/>
      <c r="M12" s="15">
        <v>81513044039</v>
      </c>
      <c r="N12" s="13"/>
      <c r="O12" s="15">
        <v>68491414637</v>
      </c>
      <c r="P12" s="13"/>
      <c r="Q12" s="27">
        <v>13021629402</v>
      </c>
      <c r="R12" s="27"/>
      <c r="S12" s="13"/>
      <c r="T12" s="13"/>
    </row>
    <row r="13" spans="1:20" ht="21.75" customHeight="1" x14ac:dyDescent="0.2">
      <c r="A13" s="6" t="s">
        <v>41</v>
      </c>
      <c r="C13" s="15">
        <v>6240000</v>
      </c>
      <c r="D13" s="13"/>
      <c r="E13" s="15">
        <v>20426057496</v>
      </c>
      <c r="F13" s="13"/>
      <c r="G13" s="15">
        <v>19352960640</v>
      </c>
      <c r="H13" s="13"/>
      <c r="I13" s="15">
        <v>1073096856</v>
      </c>
      <c r="J13" s="13"/>
      <c r="K13" s="15">
        <v>6240000</v>
      </c>
      <c r="L13" s="13"/>
      <c r="M13" s="15">
        <v>20426057496</v>
      </c>
      <c r="N13" s="13"/>
      <c r="O13" s="15">
        <v>19352960640</v>
      </c>
      <c r="P13" s="13"/>
      <c r="Q13" s="27">
        <v>1073096856</v>
      </c>
      <c r="R13" s="27"/>
      <c r="S13" s="13"/>
      <c r="T13" s="13"/>
    </row>
    <row r="14" spans="1:20" ht="21.75" customHeight="1" x14ac:dyDescent="0.2">
      <c r="A14" s="6" t="s">
        <v>26</v>
      </c>
      <c r="C14" s="15">
        <v>11200000</v>
      </c>
      <c r="D14" s="13"/>
      <c r="E14" s="15">
        <v>127922306400</v>
      </c>
      <c r="F14" s="13"/>
      <c r="G14" s="15">
        <v>117011613600</v>
      </c>
      <c r="H14" s="13"/>
      <c r="I14" s="15">
        <v>10910692800</v>
      </c>
      <c r="J14" s="13"/>
      <c r="K14" s="15">
        <v>11200000</v>
      </c>
      <c r="L14" s="13"/>
      <c r="M14" s="15">
        <v>127922306400</v>
      </c>
      <c r="N14" s="13"/>
      <c r="O14" s="15">
        <v>117011613600</v>
      </c>
      <c r="P14" s="13"/>
      <c r="Q14" s="27">
        <v>10910692800</v>
      </c>
      <c r="R14" s="27"/>
      <c r="S14" s="13"/>
      <c r="T14" s="13"/>
    </row>
    <row r="15" spans="1:20" ht="21.75" customHeight="1" x14ac:dyDescent="0.2">
      <c r="A15" s="6" t="s">
        <v>54</v>
      </c>
      <c r="C15" s="15">
        <v>4300000</v>
      </c>
      <c r="D15" s="13"/>
      <c r="E15" s="15">
        <v>22692869235</v>
      </c>
      <c r="F15" s="13"/>
      <c r="G15" s="15">
        <v>21671284050</v>
      </c>
      <c r="H15" s="13"/>
      <c r="I15" s="15">
        <v>1021585185</v>
      </c>
      <c r="J15" s="13"/>
      <c r="K15" s="15">
        <v>4300000</v>
      </c>
      <c r="L15" s="13"/>
      <c r="M15" s="15">
        <v>22692869235</v>
      </c>
      <c r="N15" s="13"/>
      <c r="O15" s="15">
        <v>21671284050</v>
      </c>
      <c r="P15" s="13"/>
      <c r="Q15" s="27">
        <v>1021585185</v>
      </c>
      <c r="R15" s="27"/>
      <c r="S15" s="13"/>
      <c r="T15" s="13"/>
    </row>
    <row r="16" spans="1:20" ht="21.75" customHeight="1" x14ac:dyDescent="0.2">
      <c r="A16" s="6" t="s">
        <v>28</v>
      </c>
      <c r="C16" s="15">
        <v>4900000</v>
      </c>
      <c r="D16" s="13"/>
      <c r="E16" s="15">
        <v>53530586550</v>
      </c>
      <c r="F16" s="13"/>
      <c r="G16" s="15">
        <v>51679665450</v>
      </c>
      <c r="H16" s="13"/>
      <c r="I16" s="15">
        <v>1850921100</v>
      </c>
      <c r="J16" s="13"/>
      <c r="K16" s="15">
        <v>4900000</v>
      </c>
      <c r="L16" s="13"/>
      <c r="M16" s="15">
        <v>53530586550</v>
      </c>
      <c r="N16" s="13"/>
      <c r="O16" s="15">
        <v>51679665450</v>
      </c>
      <c r="P16" s="13"/>
      <c r="Q16" s="27">
        <v>1850921100</v>
      </c>
      <c r="R16" s="27"/>
      <c r="S16" s="13"/>
      <c r="T16" s="13"/>
    </row>
    <row r="17" spans="1:20" ht="21.75" customHeight="1" x14ac:dyDescent="0.2">
      <c r="A17" s="6" t="s">
        <v>20</v>
      </c>
      <c r="C17" s="15">
        <v>80467959</v>
      </c>
      <c r="D17" s="13"/>
      <c r="E17" s="15">
        <v>174376400723</v>
      </c>
      <c r="F17" s="13"/>
      <c r="G17" s="15">
        <v>149899713282</v>
      </c>
      <c r="H17" s="13"/>
      <c r="I17" s="15">
        <v>24476687441</v>
      </c>
      <c r="J17" s="13"/>
      <c r="K17" s="15">
        <v>80467959</v>
      </c>
      <c r="L17" s="13"/>
      <c r="M17" s="15">
        <v>174376400723</v>
      </c>
      <c r="N17" s="13"/>
      <c r="O17" s="15">
        <v>149899713282</v>
      </c>
      <c r="P17" s="13"/>
      <c r="Q17" s="27">
        <v>24476687441</v>
      </c>
      <c r="R17" s="27"/>
      <c r="S17" s="13"/>
      <c r="T17" s="13"/>
    </row>
    <row r="18" spans="1:20" ht="21.75" customHeight="1" x14ac:dyDescent="0.2">
      <c r="A18" s="6" t="s">
        <v>25</v>
      </c>
      <c r="C18" s="15">
        <v>1570829</v>
      </c>
      <c r="D18" s="13"/>
      <c r="E18" s="15">
        <v>51060479955</v>
      </c>
      <c r="F18" s="13"/>
      <c r="G18" s="15">
        <v>50513961058</v>
      </c>
      <c r="H18" s="13"/>
      <c r="I18" s="15">
        <v>546518897</v>
      </c>
      <c r="J18" s="13"/>
      <c r="K18" s="15">
        <v>1570829</v>
      </c>
      <c r="L18" s="13"/>
      <c r="M18" s="15">
        <v>51060479955</v>
      </c>
      <c r="N18" s="13"/>
      <c r="O18" s="15">
        <v>50513961058</v>
      </c>
      <c r="P18" s="13"/>
      <c r="Q18" s="27">
        <v>546518897</v>
      </c>
      <c r="R18" s="27"/>
      <c r="S18" s="13"/>
      <c r="T18" s="13"/>
    </row>
    <row r="19" spans="1:20" ht="21.75" customHeight="1" x14ac:dyDescent="0.2">
      <c r="A19" s="6" t="s">
        <v>65</v>
      </c>
      <c r="C19" s="15">
        <v>2800000</v>
      </c>
      <c r="D19" s="13"/>
      <c r="E19" s="15">
        <v>25272727200</v>
      </c>
      <c r="F19" s="13"/>
      <c r="G19" s="15">
        <v>20430942336</v>
      </c>
      <c r="H19" s="13"/>
      <c r="I19" s="15">
        <v>4841784864</v>
      </c>
      <c r="J19" s="13"/>
      <c r="K19" s="15">
        <v>2800000</v>
      </c>
      <c r="L19" s="13"/>
      <c r="M19" s="15">
        <v>25272727200</v>
      </c>
      <c r="N19" s="13"/>
      <c r="O19" s="15">
        <v>20430942336</v>
      </c>
      <c r="P19" s="13"/>
      <c r="Q19" s="27">
        <v>4841784864</v>
      </c>
      <c r="R19" s="27"/>
      <c r="S19" s="13"/>
      <c r="T19" s="13"/>
    </row>
    <row r="20" spans="1:20" ht="21.75" customHeight="1" x14ac:dyDescent="0.2">
      <c r="A20" s="6" t="s">
        <v>49</v>
      </c>
      <c r="C20" s="15">
        <v>1600000</v>
      </c>
      <c r="D20" s="13"/>
      <c r="E20" s="15">
        <v>10878883200</v>
      </c>
      <c r="F20" s="13"/>
      <c r="G20" s="15">
        <v>11260598400</v>
      </c>
      <c r="H20" s="13"/>
      <c r="I20" s="15">
        <v>-381715200</v>
      </c>
      <c r="J20" s="13"/>
      <c r="K20" s="15">
        <v>1600000</v>
      </c>
      <c r="L20" s="13"/>
      <c r="M20" s="15">
        <v>10878883200</v>
      </c>
      <c r="N20" s="13"/>
      <c r="O20" s="15">
        <v>11260598400</v>
      </c>
      <c r="P20" s="13"/>
      <c r="Q20" s="27">
        <v>-381715200</v>
      </c>
      <c r="R20" s="27"/>
      <c r="S20" s="13"/>
      <c r="T20" s="13"/>
    </row>
    <row r="21" spans="1:20" ht="21.75" customHeight="1" x14ac:dyDescent="0.2">
      <c r="A21" s="6" t="s">
        <v>58</v>
      </c>
      <c r="C21" s="15">
        <v>13600000</v>
      </c>
      <c r="D21" s="13"/>
      <c r="E21" s="15">
        <v>62187768000</v>
      </c>
      <c r="F21" s="13"/>
      <c r="G21" s="15">
        <v>60791589482</v>
      </c>
      <c r="H21" s="13"/>
      <c r="I21" s="15">
        <v>1396178518</v>
      </c>
      <c r="J21" s="13"/>
      <c r="K21" s="15">
        <v>13600000</v>
      </c>
      <c r="L21" s="13"/>
      <c r="M21" s="15">
        <v>62187768000</v>
      </c>
      <c r="N21" s="13"/>
      <c r="O21" s="15">
        <v>60791589482</v>
      </c>
      <c r="P21" s="13"/>
      <c r="Q21" s="27">
        <v>1396178518</v>
      </c>
      <c r="R21" s="27"/>
      <c r="S21" s="13"/>
      <c r="T21" s="13"/>
    </row>
    <row r="22" spans="1:20" ht="21.75" customHeight="1" x14ac:dyDescent="0.2">
      <c r="A22" s="6" t="s">
        <v>44</v>
      </c>
      <c r="C22" s="15">
        <v>1000000</v>
      </c>
      <c r="D22" s="13"/>
      <c r="E22" s="15">
        <v>49593154500</v>
      </c>
      <c r="F22" s="13"/>
      <c r="G22" s="15">
        <v>42505578000</v>
      </c>
      <c r="H22" s="13"/>
      <c r="I22" s="15">
        <v>7087576500</v>
      </c>
      <c r="J22" s="13"/>
      <c r="K22" s="15">
        <v>1000000</v>
      </c>
      <c r="L22" s="13"/>
      <c r="M22" s="15">
        <v>49593154500</v>
      </c>
      <c r="N22" s="13"/>
      <c r="O22" s="15">
        <v>42505578000</v>
      </c>
      <c r="P22" s="13"/>
      <c r="Q22" s="27">
        <v>7087576500</v>
      </c>
      <c r="R22" s="27"/>
      <c r="S22" s="13"/>
      <c r="T22" s="13"/>
    </row>
    <row r="23" spans="1:20" ht="21.75" customHeight="1" x14ac:dyDescent="0.2">
      <c r="A23" s="6" t="s">
        <v>66</v>
      </c>
      <c r="C23" s="15">
        <v>12400000</v>
      </c>
      <c r="D23" s="13"/>
      <c r="E23" s="15">
        <v>57514142520</v>
      </c>
      <c r="F23" s="13"/>
      <c r="G23" s="15">
        <v>49370850013</v>
      </c>
      <c r="H23" s="13"/>
      <c r="I23" s="15">
        <v>8143292507</v>
      </c>
      <c r="J23" s="13"/>
      <c r="K23" s="15">
        <v>12400000</v>
      </c>
      <c r="L23" s="13"/>
      <c r="M23" s="15">
        <v>57514142520</v>
      </c>
      <c r="N23" s="13"/>
      <c r="O23" s="15">
        <v>49370850013</v>
      </c>
      <c r="P23" s="13"/>
      <c r="Q23" s="27">
        <v>8143292507</v>
      </c>
      <c r="R23" s="27"/>
      <c r="S23" s="13"/>
      <c r="T23" s="13"/>
    </row>
    <row r="24" spans="1:20" ht="21.75" customHeight="1" x14ac:dyDescent="0.2">
      <c r="A24" s="6" t="s">
        <v>55</v>
      </c>
      <c r="C24" s="15">
        <v>26000000</v>
      </c>
      <c r="D24" s="13"/>
      <c r="E24" s="15">
        <v>168511356000</v>
      </c>
      <c r="F24" s="13"/>
      <c r="G24" s="15">
        <v>148868928000</v>
      </c>
      <c r="H24" s="13"/>
      <c r="I24" s="15">
        <v>19642428000</v>
      </c>
      <c r="J24" s="13"/>
      <c r="K24" s="15">
        <v>26000000</v>
      </c>
      <c r="L24" s="13"/>
      <c r="M24" s="15">
        <v>168511356000</v>
      </c>
      <c r="N24" s="13"/>
      <c r="O24" s="15">
        <v>148868928000</v>
      </c>
      <c r="P24" s="13"/>
      <c r="Q24" s="27">
        <v>19642428000</v>
      </c>
      <c r="R24" s="27"/>
      <c r="S24" s="13"/>
      <c r="T24" s="13"/>
    </row>
    <row r="25" spans="1:20" ht="21.75" customHeight="1" x14ac:dyDescent="0.2">
      <c r="A25" s="6" t="s">
        <v>43</v>
      </c>
      <c r="C25" s="15">
        <v>4000000</v>
      </c>
      <c r="D25" s="13"/>
      <c r="E25" s="15">
        <v>31332456000</v>
      </c>
      <c r="F25" s="13"/>
      <c r="G25" s="15">
        <v>26998398000</v>
      </c>
      <c r="H25" s="13"/>
      <c r="I25" s="15">
        <v>4334058000</v>
      </c>
      <c r="J25" s="13"/>
      <c r="K25" s="15">
        <v>4000000</v>
      </c>
      <c r="L25" s="13"/>
      <c r="M25" s="15">
        <v>31332456000</v>
      </c>
      <c r="N25" s="13"/>
      <c r="O25" s="15">
        <v>26998398000</v>
      </c>
      <c r="P25" s="13"/>
      <c r="Q25" s="27">
        <v>4334058000</v>
      </c>
      <c r="R25" s="27"/>
      <c r="S25" s="13"/>
      <c r="T25" s="13"/>
    </row>
    <row r="26" spans="1:20" ht="21.75" customHeight="1" x14ac:dyDescent="0.2">
      <c r="A26" s="6" t="s">
        <v>108</v>
      </c>
      <c r="C26" s="15">
        <v>23584</v>
      </c>
      <c r="D26" s="13"/>
      <c r="E26" s="15">
        <v>142695929926</v>
      </c>
      <c r="F26" s="13"/>
      <c r="G26" s="15">
        <v>136829020224</v>
      </c>
      <c r="H26" s="13"/>
      <c r="I26" s="15">
        <v>5866909702</v>
      </c>
      <c r="J26" s="13"/>
      <c r="K26" s="15">
        <v>23584</v>
      </c>
      <c r="L26" s="13"/>
      <c r="M26" s="15">
        <v>142695929926</v>
      </c>
      <c r="N26" s="13"/>
      <c r="O26" s="15">
        <v>136829020224</v>
      </c>
      <c r="P26" s="13"/>
      <c r="Q26" s="27">
        <v>5866909702</v>
      </c>
      <c r="R26" s="27"/>
      <c r="S26" s="13"/>
      <c r="T26" s="13"/>
    </row>
    <row r="27" spans="1:20" ht="21.75" customHeight="1" x14ac:dyDescent="0.2">
      <c r="A27" s="6" t="s">
        <v>64</v>
      </c>
      <c r="C27" s="15">
        <v>1700000</v>
      </c>
      <c r="D27" s="13"/>
      <c r="E27" s="15">
        <v>8317613970</v>
      </c>
      <c r="F27" s="13"/>
      <c r="G27" s="15">
        <v>6831054736</v>
      </c>
      <c r="H27" s="13"/>
      <c r="I27" s="15">
        <v>1486559234</v>
      </c>
      <c r="J27" s="13"/>
      <c r="K27" s="15">
        <v>1700000</v>
      </c>
      <c r="L27" s="13"/>
      <c r="M27" s="15">
        <v>8317613970</v>
      </c>
      <c r="N27" s="13"/>
      <c r="O27" s="15">
        <v>6831054736</v>
      </c>
      <c r="P27" s="13"/>
      <c r="Q27" s="27">
        <v>1486559234</v>
      </c>
      <c r="R27" s="27"/>
      <c r="S27" s="13"/>
      <c r="T27" s="13"/>
    </row>
    <row r="28" spans="1:20" ht="21.75" customHeight="1" x14ac:dyDescent="0.2">
      <c r="A28" s="6" t="s">
        <v>61</v>
      </c>
      <c r="C28" s="15">
        <v>3000000</v>
      </c>
      <c r="D28" s="13"/>
      <c r="E28" s="15">
        <v>14991268050</v>
      </c>
      <c r="F28" s="13"/>
      <c r="G28" s="15">
        <v>15121499906</v>
      </c>
      <c r="H28" s="13"/>
      <c r="I28" s="15">
        <v>-130231856</v>
      </c>
      <c r="J28" s="13"/>
      <c r="K28" s="15">
        <v>3000000</v>
      </c>
      <c r="L28" s="13"/>
      <c r="M28" s="15">
        <v>14991268050</v>
      </c>
      <c r="N28" s="13"/>
      <c r="O28" s="15">
        <v>15121499906</v>
      </c>
      <c r="P28" s="13"/>
      <c r="Q28" s="27">
        <v>-130231856</v>
      </c>
      <c r="R28" s="27"/>
      <c r="S28" s="13"/>
      <c r="T28" s="13"/>
    </row>
    <row r="29" spans="1:20" ht="21.75" customHeight="1" x14ac:dyDescent="0.2">
      <c r="A29" s="6" t="s">
        <v>34</v>
      </c>
      <c r="C29" s="15">
        <v>2400000</v>
      </c>
      <c r="D29" s="13"/>
      <c r="E29" s="15">
        <v>63412437600</v>
      </c>
      <c r="F29" s="13"/>
      <c r="G29" s="15">
        <v>61074432000</v>
      </c>
      <c r="H29" s="13"/>
      <c r="I29" s="15">
        <v>2338005600</v>
      </c>
      <c r="J29" s="13"/>
      <c r="K29" s="15">
        <v>2400000</v>
      </c>
      <c r="L29" s="13"/>
      <c r="M29" s="15">
        <v>63412437600</v>
      </c>
      <c r="N29" s="13"/>
      <c r="O29" s="15">
        <v>61074432000</v>
      </c>
      <c r="P29" s="13"/>
      <c r="Q29" s="27">
        <v>2338005600</v>
      </c>
      <c r="R29" s="27"/>
      <c r="S29" s="13"/>
      <c r="T29" s="13"/>
    </row>
    <row r="30" spans="1:20" ht="21.75" customHeight="1" x14ac:dyDescent="0.2">
      <c r="A30" s="6" t="s">
        <v>50</v>
      </c>
      <c r="C30" s="15">
        <v>46000000</v>
      </c>
      <c r="D30" s="13"/>
      <c r="E30" s="15">
        <v>66028777200</v>
      </c>
      <c r="F30" s="13"/>
      <c r="G30" s="15">
        <v>57203601300</v>
      </c>
      <c r="H30" s="13"/>
      <c r="I30" s="15">
        <v>8825175900</v>
      </c>
      <c r="J30" s="13"/>
      <c r="K30" s="15">
        <v>46000000</v>
      </c>
      <c r="L30" s="13"/>
      <c r="M30" s="15">
        <v>66028777200</v>
      </c>
      <c r="N30" s="13"/>
      <c r="O30" s="15">
        <v>57203601300</v>
      </c>
      <c r="P30" s="13"/>
      <c r="Q30" s="27">
        <v>8825175900</v>
      </c>
      <c r="R30" s="27"/>
      <c r="S30" s="13"/>
      <c r="T30" s="13"/>
    </row>
    <row r="31" spans="1:20" ht="21.75" customHeight="1" x14ac:dyDescent="0.2">
      <c r="A31" s="6" t="s">
        <v>53</v>
      </c>
      <c r="C31" s="15">
        <v>1836579</v>
      </c>
      <c r="D31" s="13"/>
      <c r="E31" s="15">
        <v>27222287353</v>
      </c>
      <c r="F31" s="13"/>
      <c r="G31" s="15">
        <v>20798990981</v>
      </c>
      <c r="H31" s="13"/>
      <c r="I31" s="15">
        <v>6423296372</v>
      </c>
      <c r="J31" s="13"/>
      <c r="K31" s="15">
        <v>1836579</v>
      </c>
      <c r="L31" s="13"/>
      <c r="M31" s="15">
        <v>27222287353</v>
      </c>
      <c r="N31" s="13"/>
      <c r="O31" s="15">
        <v>20798990981</v>
      </c>
      <c r="P31" s="13"/>
      <c r="Q31" s="27">
        <v>6423296372</v>
      </c>
      <c r="R31" s="27"/>
      <c r="S31" s="13"/>
      <c r="T31" s="13"/>
    </row>
    <row r="32" spans="1:20" ht="21.75" customHeight="1" x14ac:dyDescent="0.2">
      <c r="A32" s="6" t="s">
        <v>24</v>
      </c>
      <c r="C32" s="15">
        <v>16421217</v>
      </c>
      <c r="D32" s="13"/>
      <c r="E32" s="15">
        <v>76002266093</v>
      </c>
      <c r="F32" s="13"/>
      <c r="G32" s="15">
        <v>76443000883</v>
      </c>
      <c r="H32" s="13"/>
      <c r="I32" s="15">
        <v>-440734789</v>
      </c>
      <c r="J32" s="13"/>
      <c r="K32" s="15">
        <v>16421217</v>
      </c>
      <c r="L32" s="13"/>
      <c r="M32" s="15">
        <v>76002266093</v>
      </c>
      <c r="N32" s="13"/>
      <c r="O32" s="15">
        <v>76443000883</v>
      </c>
      <c r="P32" s="13"/>
      <c r="Q32" s="27">
        <v>-440734789</v>
      </c>
      <c r="R32" s="27"/>
      <c r="S32" s="13"/>
      <c r="T32" s="13"/>
    </row>
    <row r="33" spans="1:20" ht="21.75" customHeight="1" x14ac:dyDescent="0.2">
      <c r="A33" s="6" t="s">
        <v>45</v>
      </c>
      <c r="C33" s="15">
        <v>1125737</v>
      </c>
      <c r="D33" s="13"/>
      <c r="E33" s="15">
        <v>75020365499</v>
      </c>
      <c r="F33" s="13"/>
      <c r="G33" s="15">
        <v>65222614833</v>
      </c>
      <c r="H33" s="13"/>
      <c r="I33" s="15">
        <v>9797750666</v>
      </c>
      <c r="J33" s="13"/>
      <c r="K33" s="15">
        <v>1125737</v>
      </c>
      <c r="L33" s="13"/>
      <c r="M33" s="15">
        <v>75020365499</v>
      </c>
      <c r="N33" s="13"/>
      <c r="O33" s="15">
        <v>65222614833</v>
      </c>
      <c r="P33" s="13"/>
      <c r="Q33" s="27">
        <v>9797750666</v>
      </c>
      <c r="R33" s="27"/>
      <c r="S33" s="13"/>
      <c r="T33" s="13"/>
    </row>
    <row r="34" spans="1:20" ht="21.75" customHeight="1" x14ac:dyDescent="0.2">
      <c r="A34" s="6" t="s">
        <v>39</v>
      </c>
      <c r="C34" s="15">
        <v>1900000</v>
      </c>
      <c r="D34" s="13"/>
      <c r="E34" s="15">
        <v>67804150500</v>
      </c>
      <c r="F34" s="13"/>
      <c r="G34" s="15">
        <v>53034555600</v>
      </c>
      <c r="H34" s="13"/>
      <c r="I34" s="15">
        <v>14769594900</v>
      </c>
      <c r="J34" s="13"/>
      <c r="K34" s="15">
        <v>1900000</v>
      </c>
      <c r="L34" s="13"/>
      <c r="M34" s="15">
        <v>67804150500</v>
      </c>
      <c r="N34" s="13"/>
      <c r="O34" s="15">
        <v>53034555600</v>
      </c>
      <c r="P34" s="13"/>
      <c r="Q34" s="27">
        <v>14769594900</v>
      </c>
      <c r="R34" s="27"/>
      <c r="S34" s="13"/>
      <c r="T34" s="13"/>
    </row>
    <row r="35" spans="1:20" ht="21.75" customHeight="1" x14ac:dyDescent="0.2">
      <c r="A35" s="6" t="s">
        <v>37</v>
      </c>
      <c r="C35" s="15">
        <v>24500000</v>
      </c>
      <c r="D35" s="13"/>
      <c r="E35" s="15">
        <v>245977672500</v>
      </c>
      <c r="F35" s="13"/>
      <c r="G35" s="15">
        <v>219675109500</v>
      </c>
      <c r="H35" s="13"/>
      <c r="I35" s="15">
        <v>26302563000</v>
      </c>
      <c r="J35" s="13"/>
      <c r="K35" s="15">
        <v>24500000</v>
      </c>
      <c r="L35" s="13"/>
      <c r="M35" s="15">
        <v>245977672500</v>
      </c>
      <c r="N35" s="13"/>
      <c r="O35" s="15">
        <v>219675109500</v>
      </c>
      <c r="P35" s="13"/>
      <c r="Q35" s="27">
        <v>26302563000</v>
      </c>
      <c r="R35" s="27"/>
      <c r="S35" s="13"/>
      <c r="T35" s="13"/>
    </row>
    <row r="36" spans="1:20" ht="21.75" customHeight="1" x14ac:dyDescent="0.2">
      <c r="A36" s="6" t="s">
        <v>47</v>
      </c>
      <c r="C36" s="15">
        <v>6263262</v>
      </c>
      <c r="D36" s="13"/>
      <c r="E36" s="15">
        <v>77015565461</v>
      </c>
      <c r="F36" s="13"/>
      <c r="G36" s="15">
        <v>63878714764</v>
      </c>
      <c r="H36" s="13"/>
      <c r="I36" s="15">
        <v>13136850697</v>
      </c>
      <c r="J36" s="13"/>
      <c r="K36" s="15">
        <v>6263262</v>
      </c>
      <c r="L36" s="13"/>
      <c r="M36" s="15">
        <v>77015565461</v>
      </c>
      <c r="N36" s="13"/>
      <c r="O36" s="15">
        <v>63878714764</v>
      </c>
      <c r="P36" s="13"/>
      <c r="Q36" s="27">
        <v>13136850697</v>
      </c>
      <c r="R36" s="27"/>
      <c r="S36" s="13"/>
      <c r="T36" s="13"/>
    </row>
    <row r="37" spans="1:20" ht="21.75" customHeight="1" x14ac:dyDescent="0.2">
      <c r="A37" s="6" t="s">
        <v>48</v>
      </c>
      <c r="C37" s="15">
        <v>51000000</v>
      </c>
      <c r="D37" s="13"/>
      <c r="E37" s="15">
        <v>236955674700</v>
      </c>
      <c r="F37" s="13"/>
      <c r="G37" s="15">
        <v>195131020950</v>
      </c>
      <c r="H37" s="13"/>
      <c r="I37" s="15">
        <v>41824653750</v>
      </c>
      <c r="J37" s="13"/>
      <c r="K37" s="15">
        <v>51000000</v>
      </c>
      <c r="L37" s="13"/>
      <c r="M37" s="15">
        <v>236955674700</v>
      </c>
      <c r="N37" s="13"/>
      <c r="O37" s="15">
        <v>195131020950</v>
      </c>
      <c r="P37" s="13"/>
      <c r="Q37" s="27">
        <v>41824653750</v>
      </c>
      <c r="R37" s="27"/>
      <c r="S37" s="13"/>
      <c r="T37" s="13"/>
    </row>
    <row r="38" spans="1:20" ht="21.75" customHeight="1" x14ac:dyDescent="0.2">
      <c r="A38" s="6" t="s">
        <v>27</v>
      </c>
      <c r="C38" s="15">
        <v>665000</v>
      </c>
      <c r="D38" s="13"/>
      <c r="E38" s="15">
        <v>150175805535</v>
      </c>
      <c r="F38" s="13"/>
      <c r="G38" s="15">
        <v>133365475687</v>
      </c>
      <c r="H38" s="13"/>
      <c r="I38" s="15">
        <v>16810329848</v>
      </c>
      <c r="J38" s="13"/>
      <c r="K38" s="15">
        <v>665000</v>
      </c>
      <c r="L38" s="13"/>
      <c r="M38" s="15">
        <v>150175805535</v>
      </c>
      <c r="N38" s="13"/>
      <c r="O38" s="15">
        <v>133365475687</v>
      </c>
      <c r="P38" s="13"/>
      <c r="Q38" s="27">
        <v>16810329848</v>
      </c>
      <c r="R38" s="27"/>
      <c r="S38" s="13"/>
      <c r="T38" s="13"/>
    </row>
    <row r="39" spans="1:20" ht="21.75" customHeight="1" x14ac:dyDescent="0.2">
      <c r="A39" s="6" t="s">
        <v>30</v>
      </c>
      <c r="C39" s="15">
        <v>10058333</v>
      </c>
      <c r="D39" s="13"/>
      <c r="E39" s="15">
        <v>51942134347</v>
      </c>
      <c r="F39" s="13"/>
      <c r="G39" s="15">
        <v>48647684805</v>
      </c>
      <c r="H39" s="13"/>
      <c r="I39" s="15">
        <v>3294449542</v>
      </c>
      <c r="J39" s="13"/>
      <c r="K39" s="15">
        <v>10058333</v>
      </c>
      <c r="L39" s="13"/>
      <c r="M39" s="15">
        <v>51942134347</v>
      </c>
      <c r="N39" s="13"/>
      <c r="O39" s="15">
        <v>48647684805</v>
      </c>
      <c r="P39" s="13"/>
      <c r="Q39" s="27">
        <v>3294449542</v>
      </c>
      <c r="R39" s="27"/>
      <c r="S39" s="13"/>
      <c r="T39" s="13"/>
    </row>
    <row r="40" spans="1:20" ht="21.75" customHeight="1" x14ac:dyDescent="0.2">
      <c r="A40" s="6" t="s">
        <v>62</v>
      </c>
      <c r="C40" s="15">
        <v>802183</v>
      </c>
      <c r="D40" s="13"/>
      <c r="E40" s="15">
        <v>11092770665</v>
      </c>
      <c r="F40" s="13"/>
      <c r="G40" s="15">
        <v>8025840915</v>
      </c>
      <c r="H40" s="13"/>
      <c r="I40" s="39">
        <v>3066929750</v>
      </c>
      <c r="J40" s="40"/>
      <c r="K40" s="39">
        <v>802183</v>
      </c>
      <c r="L40" s="40"/>
      <c r="M40" s="39">
        <v>11092770665</v>
      </c>
      <c r="N40" s="40"/>
      <c r="O40" s="39">
        <v>8025840915</v>
      </c>
      <c r="P40" s="40"/>
      <c r="Q40" s="41">
        <v>3066929750</v>
      </c>
      <c r="R40" s="41"/>
      <c r="S40" s="13"/>
      <c r="T40" s="13"/>
    </row>
    <row r="41" spans="1:20" ht="21.75" customHeight="1" x14ac:dyDescent="0.2">
      <c r="A41" s="6" t="s">
        <v>60</v>
      </c>
      <c r="C41" s="15">
        <v>2666592</v>
      </c>
      <c r="D41" s="13"/>
      <c r="E41" s="15">
        <v>15374209510</v>
      </c>
      <c r="F41" s="13"/>
      <c r="G41" s="15">
        <v>12988556322</v>
      </c>
      <c r="H41" s="13"/>
      <c r="I41" s="15">
        <v>2385653188</v>
      </c>
      <c r="J41" s="13"/>
      <c r="K41" s="15">
        <v>2666592</v>
      </c>
      <c r="L41" s="13"/>
      <c r="M41" s="15">
        <v>15374209510</v>
      </c>
      <c r="N41" s="13"/>
      <c r="O41" s="15">
        <v>12988556322</v>
      </c>
      <c r="P41" s="13"/>
      <c r="Q41" s="27">
        <v>2385653188</v>
      </c>
      <c r="R41" s="27"/>
      <c r="S41" s="13"/>
      <c r="T41" s="13"/>
    </row>
    <row r="42" spans="1:20" ht="21.75" customHeight="1" x14ac:dyDescent="0.2">
      <c r="A42" s="6" t="s">
        <v>46</v>
      </c>
      <c r="C42" s="15">
        <v>18000000</v>
      </c>
      <c r="D42" s="13"/>
      <c r="E42" s="15">
        <v>65666943000</v>
      </c>
      <c r="F42" s="13"/>
      <c r="G42" s="15">
        <v>54609130800</v>
      </c>
      <c r="H42" s="13"/>
      <c r="I42" s="15">
        <v>11057812200</v>
      </c>
      <c r="J42" s="13"/>
      <c r="K42" s="15">
        <v>18000000</v>
      </c>
      <c r="L42" s="13"/>
      <c r="M42" s="15">
        <v>65666943000</v>
      </c>
      <c r="N42" s="13"/>
      <c r="O42" s="15">
        <v>54609130800</v>
      </c>
      <c r="P42" s="13"/>
      <c r="Q42" s="27">
        <v>11057812200</v>
      </c>
      <c r="R42" s="27"/>
      <c r="S42" s="13"/>
      <c r="T42" s="13"/>
    </row>
    <row r="43" spans="1:20" ht="21.75" customHeight="1" x14ac:dyDescent="0.2">
      <c r="A43" s="6" t="s">
        <v>56</v>
      </c>
      <c r="C43" s="15">
        <v>4564016</v>
      </c>
      <c r="D43" s="13"/>
      <c r="E43" s="15">
        <v>60657819601</v>
      </c>
      <c r="F43" s="13"/>
      <c r="G43" s="15">
        <v>53761792241</v>
      </c>
      <c r="H43" s="13"/>
      <c r="I43" s="15">
        <v>6896027360</v>
      </c>
      <c r="J43" s="13"/>
      <c r="K43" s="15">
        <v>4564016</v>
      </c>
      <c r="L43" s="13"/>
      <c r="M43" s="15">
        <v>60657819601</v>
      </c>
      <c r="N43" s="13"/>
      <c r="O43" s="15">
        <v>53761792241</v>
      </c>
      <c r="P43" s="13"/>
      <c r="Q43" s="27">
        <v>6896027360</v>
      </c>
      <c r="R43" s="27"/>
      <c r="S43" s="13"/>
      <c r="T43" s="13"/>
    </row>
    <row r="44" spans="1:20" ht="21.75" customHeight="1" x14ac:dyDescent="0.2">
      <c r="A44" s="6" t="s">
        <v>59</v>
      </c>
      <c r="C44" s="15">
        <v>9360000</v>
      </c>
      <c r="D44" s="13"/>
      <c r="E44" s="15">
        <v>75457937880</v>
      </c>
      <c r="F44" s="13"/>
      <c r="G44" s="15">
        <v>69037965360</v>
      </c>
      <c r="H44" s="13"/>
      <c r="I44" s="15">
        <v>6419972520</v>
      </c>
      <c r="J44" s="13"/>
      <c r="K44" s="15">
        <v>9360000</v>
      </c>
      <c r="L44" s="13"/>
      <c r="M44" s="15">
        <v>75457937880</v>
      </c>
      <c r="N44" s="13"/>
      <c r="O44" s="15">
        <v>69037965360</v>
      </c>
      <c r="P44" s="13"/>
      <c r="Q44" s="27">
        <v>6419972520</v>
      </c>
      <c r="R44" s="27"/>
      <c r="S44" s="13"/>
      <c r="T44" s="13"/>
    </row>
    <row r="45" spans="1:20" ht="21.75" customHeight="1" x14ac:dyDescent="0.2">
      <c r="A45" s="6" t="s">
        <v>51</v>
      </c>
      <c r="C45" s="15">
        <v>5000000</v>
      </c>
      <c r="D45" s="13"/>
      <c r="E45" s="15">
        <v>14761642500</v>
      </c>
      <c r="F45" s="13"/>
      <c r="G45" s="15">
        <v>13071757499</v>
      </c>
      <c r="H45" s="13"/>
      <c r="I45" s="15">
        <v>1689885001</v>
      </c>
      <c r="J45" s="13"/>
      <c r="K45" s="15">
        <v>5000000</v>
      </c>
      <c r="L45" s="13"/>
      <c r="M45" s="15">
        <v>14761642500</v>
      </c>
      <c r="N45" s="13"/>
      <c r="O45" s="15">
        <v>13071757499</v>
      </c>
      <c r="P45" s="13"/>
      <c r="Q45" s="27">
        <v>1689885001</v>
      </c>
      <c r="R45" s="27"/>
      <c r="S45" s="13"/>
      <c r="T45" s="13"/>
    </row>
    <row r="46" spans="1:20" ht="21.75" customHeight="1" x14ac:dyDescent="0.2">
      <c r="A46" s="6" t="s">
        <v>36</v>
      </c>
      <c r="C46" s="15">
        <v>45000007</v>
      </c>
      <c r="D46" s="13"/>
      <c r="E46" s="15">
        <v>85841201103</v>
      </c>
      <c r="F46" s="13"/>
      <c r="G46" s="15">
        <v>73674027210</v>
      </c>
      <c r="H46" s="13"/>
      <c r="I46" s="15">
        <v>12167173893</v>
      </c>
      <c r="J46" s="13"/>
      <c r="K46" s="15">
        <v>45000007</v>
      </c>
      <c r="L46" s="13"/>
      <c r="M46" s="15">
        <v>85841201103</v>
      </c>
      <c r="N46" s="13"/>
      <c r="O46" s="15">
        <v>73674027210</v>
      </c>
      <c r="P46" s="13"/>
      <c r="Q46" s="27">
        <v>12167173893</v>
      </c>
      <c r="R46" s="27"/>
      <c r="S46" s="13"/>
      <c r="T46" s="13"/>
    </row>
    <row r="47" spans="1:20" ht="21.75" customHeight="1" x14ac:dyDescent="0.2">
      <c r="A47" s="6" t="s">
        <v>35</v>
      </c>
      <c r="C47" s="15">
        <v>17000000</v>
      </c>
      <c r="D47" s="13"/>
      <c r="E47" s="15">
        <v>42534405450</v>
      </c>
      <c r="F47" s="13"/>
      <c r="G47" s="15">
        <v>36214235550</v>
      </c>
      <c r="H47" s="13"/>
      <c r="I47" s="15">
        <v>6320169900</v>
      </c>
      <c r="J47" s="13"/>
      <c r="K47" s="15">
        <v>17000000</v>
      </c>
      <c r="L47" s="13"/>
      <c r="M47" s="15">
        <v>42534405450</v>
      </c>
      <c r="N47" s="13"/>
      <c r="O47" s="15">
        <v>36214235550</v>
      </c>
      <c r="P47" s="13"/>
      <c r="Q47" s="27">
        <v>6320169900</v>
      </c>
      <c r="R47" s="27"/>
      <c r="S47" s="13"/>
      <c r="T47" s="13"/>
    </row>
    <row r="48" spans="1:20" ht="21.75" customHeight="1" x14ac:dyDescent="0.2">
      <c r="A48" s="6" t="s">
        <v>23</v>
      </c>
      <c r="C48" s="15">
        <v>32000000</v>
      </c>
      <c r="D48" s="13"/>
      <c r="E48" s="15">
        <v>55603180800</v>
      </c>
      <c r="F48" s="13"/>
      <c r="G48" s="15">
        <v>53090222400</v>
      </c>
      <c r="H48" s="13"/>
      <c r="I48" s="15">
        <v>2512958400</v>
      </c>
      <c r="J48" s="13"/>
      <c r="K48" s="15">
        <v>32000000</v>
      </c>
      <c r="L48" s="13"/>
      <c r="M48" s="15">
        <v>55603180800</v>
      </c>
      <c r="N48" s="13"/>
      <c r="O48" s="15">
        <v>53090222400</v>
      </c>
      <c r="P48" s="13"/>
      <c r="Q48" s="27">
        <v>2512958400</v>
      </c>
      <c r="R48" s="27"/>
      <c r="S48" s="13"/>
      <c r="T48" s="13"/>
    </row>
    <row r="49" spans="1:20" ht="21.75" customHeight="1" x14ac:dyDescent="0.2">
      <c r="A49" s="6" t="s">
        <v>31</v>
      </c>
      <c r="C49" s="15">
        <v>3000000</v>
      </c>
      <c r="D49" s="13"/>
      <c r="E49" s="15">
        <v>46342611000</v>
      </c>
      <c r="F49" s="13"/>
      <c r="G49" s="15">
        <v>39304737000</v>
      </c>
      <c r="H49" s="13"/>
      <c r="I49" s="15">
        <v>7037874000</v>
      </c>
      <c r="J49" s="13"/>
      <c r="K49" s="15">
        <v>3000000</v>
      </c>
      <c r="L49" s="13"/>
      <c r="M49" s="15">
        <v>46342611000</v>
      </c>
      <c r="N49" s="13"/>
      <c r="O49" s="15">
        <v>39304737000</v>
      </c>
      <c r="P49" s="13"/>
      <c r="Q49" s="27">
        <v>7037874000</v>
      </c>
      <c r="R49" s="27"/>
      <c r="S49" s="13"/>
      <c r="T49" s="13"/>
    </row>
    <row r="50" spans="1:20" ht="21.75" customHeight="1" x14ac:dyDescent="0.2">
      <c r="A50" s="7" t="s">
        <v>29</v>
      </c>
      <c r="C50" s="17">
        <v>185000</v>
      </c>
      <c r="D50" s="13"/>
      <c r="E50" s="17">
        <v>30207290805</v>
      </c>
      <c r="F50" s="13"/>
      <c r="G50" s="17">
        <v>30347054235</v>
      </c>
      <c r="H50" s="13"/>
      <c r="I50" s="17">
        <v>-139763430</v>
      </c>
      <c r="J50" s="13"/>
      <c r="K50" s="17">
        <v>185000</v>
      </c>
      <c r="L50" s="13"/>
      <c r="M50" s="17">
        <v>30207290805</v>
      </c>
      <c r="N50" s="13"/>
      <c r="O50" s="17">
        <v>30347054235</v>
      </c>
      <c r="P50" s="13"/>
      <c r="Q50" s="36">
        <v>-139763430</v>
      </c>
      <c r="R50" s="36"/>
      <c r="S50" s="13"/>
      <c r="T50" s="13"/>
    </row>
    <row r="51" spans="1:20" ht="21.75" customHeight="1" x14ac:dyDescent="0.2">
      <c r="A51" s="9" t="s">
        <v>67</v>
      </c>
      <c r="C51" s="18">
        <v>518433909</v>
      </c>
      <c r="D51" s="13"/>
      <c r="E51" s="18">
        <v>2912356272650</v>
      </c>
      <c r="F51" s="13"/>
      <c r="G51" s="18">
        <v>2593766583703</v>
      </c>
      <c r="H51" s="13"/>
      <c r="I51" s="18">
        <f>SUM(I8:I50)</f>
        <v>318589688948</v>
      </c>
      <c r="J51" s="13"/>
      <c r="K51" s="18">
        <v>518433909</v>
      </c>
      <c r="L51" s="13"/>
      <c r="M51" s="18">
        <v>2912356272650</v>
      </c>
      <c r="N51" s="13"/>
      <c r="O51" s="18">
        <v>2593766583703</v>
      </c>
      <c r="P51" s="13"/>
      <c r="Q51" s="37">
        <v>318589688948</v>
      </c>
      <c r="R51" s="37"/>
      <c r="S51" s="13"/>
      <c r="T51" s="13"/>
    </row>
    <row r="52" spans="1:20" x14ac:dyDescent="0.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spans="1:20" x14ac:dyDescent="0.2">
      <c r="I53" s="20"/>
    </row>
    <row r="56" spans="1:20" x14ac:dyDescent="0.2">
      <c r="I56" s="20"/>
    </row>
    <row r="57" spans="1:20" x14ac:dyDescent="0.2">
      <c r="I57" s="20"/>
    </row>
  </sheetData>
  <mergeCells count="5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51:R51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7"/>
  <sheetViews>
    <sheetView rightToLeft="1" workbookViewId="0">
      <selection activeCell="L17" sqref="L17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4.85546875" bestFit="1" customWidth="1"/>
    <col min="11" max="11" width="1.28515625" customWidth="1"/>
    <col min="12" max="12" width="18.28515625" bestFit="1" customWidth="1"/>
    <col min="13" max="13" width="0.28515625" customWidth="1"/>
    <col min="16" max="16" width="16.42578125" bestFit="1" customWidth="1"/>
  </cols>
  <sheetData>
    <row r="1" spans="1:16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6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6" ht="14.45" customHeight="1" x14ac:dyDescent="0.2"/>
    <row r="5" spans="1:16" ht="14.45" customHeight="1" x14ac:dyDescent="0.2">
      <c r="A5" s="1" t="s">
        <v>69</v>
      </c>
      <c r="B5" s="34" t="s">
        <v>70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6" ht="14.45" customHeight="1" x14ac:dyDescent="0.2">
      <c r="D6" s="2" t="s">
        <v>7</v>
      </c>
      <c r="F6" s="30" t="s">
        <v>8</v>
      </c>
      <c r="G6" s="30"/>
      <c r="H6" s="30"/>
      <c r="J6" s="35" t="s">
        <v>9</v>
      </c>
      <c r="K6" s="35"/>
      <c r="L6" s="35"/>
    </row>
    <row r="7" spans="1:16" ht="14.45" customHeight="1" x14ac:dyDescent="0.2">
      <c r="D7" s="3"/>
      <c r="F7" s="3"/>
      <c r="G7" s="3"/>
      <c r="H7" s="3"/>
      <c r="J7" s="3"/>
    </row>
    <row r="8" spans="1:16" ht="14.45" customHeight="1" x14ac:dyDescent="0.2">
      <c r="A8" s="30" t="s">
        <v>71</v>
      </c>
      <c r="B8" s="30"/>
      <c r="D8" s="2" t="s">
        <v>72</v>
      </c>
      <c r="F8" s="2" t="s">
        <v>73</v>
      </c>
      <c r="H8" s="2" t="s">
        <v>74</v>
      </c>
      <c r="J8" s="2" t="s">
        <v>72</v>
      </c>
      <c r="L8" s="2" t="s">
        <v>18</v>
      </c>
    </row>
    <row r="9" spans="1:16" ht="21.75" customHeight="1" x14ac:dyDescent="0.2">
      <c r="A9" s="31" t="s">
        <v>75</v>
      </c>
      <c r="B9" s="31"/>
      <c r="D9" s="12">
        <v>3963036908</v>
      </c>
      <c r="E9" s="13"/>
      <c r="F9" s="12">
        <v>5915617307</v>
      </c>
      <c r="G9" s="13"/>
      <c r="H9" s="12">
        <v>7900561440</v>
      </c>
      <c r="I9" s="13"/>
      <c r="J9" s="12">
        <v>1978092775</v>
      </c>
      <c r="K9" s="13"/>
      <c r="L9" s="14">
        <f>J9/2972810306871*100</f>
        <v>6.6539488591925017E-2</v>
      </c>
      <c r="P9" s="20"/>
    </row>
    <row r="10" spans="1:16" ht="21.75" customHeight="1" x14ac:dyDescent="0.2">
      <c r="A10" s="26" t="s">
        <v>76</v>
      </c>
      <c r="B10" s="26"/>
      <c r="D10" s="15">
        <v>5667518</v>
      </c>
      <c r="E10" s="13"/>
      <c r="F10" s="15">
        <v>23193</v>
      </c>
      <c r="G10" s="13"/>
      <c r="H10" s="15">
        <v>0</v>
      </c>
      <c r="I10" s="13"/>
      <c r="J10" s="15">
        <v>5690711</v>
      </c>
      <c r="K10" s="13"/>
      <c r="L10" s="16">
        <f t="shared" ref="L10:L16" si="0">J10/2972810306871*100</f>
        <v>1.9142529837329908E-4</v>
      </c>
    </row>
    <row r="11" spans="1:16" ht="21.75" customHeight="1" x14ac:dyDescent="0.2">
      <c r="A11" s="26" t="s">
        <v>77</v>
      </c>
      <c r="B11" s="26"/>
      <c r="D11" s="15">
        <v>8245302</v>
      </c>
      <c r="E11" s="13"/>
      <c r="F11" s="15">
        <v>76425958246</v>
      </c>
      <c r="G11" s="13"/>
      <c r="H11" s="15">
        <v>76351140000</v>
      </c>
      <c r="I11" s="13"/>
      <c r="J11" s="15">
        <v>83063548</v>
      </c>
      <c r="K11" s="13"/>
      <c r="L11" s="16">
        <f t="shared" si="0"/>
        <v>2.7941085849984035E-3</v>
      </c>
    </row>
    <row r="12" spans="1:16" ht="21.75" customHeight="1" x14ac:dyDescent="0.2">
      <c r="A12" s="26" t="s">
        <v>78</v>
      </c>
      <c r="B12" s="26"/>
      <c r="D12" s="15">
        <v>20347166544</v>
      </c>
      <c r="E12" s="13"/>
      <c r="F12" s="15">
        <v>164748737646</v>
      </c>
      <c r="G12" s="13"/>
      <c r="H12" s="15">
        <v>171336742892</v>
      </c>
      <c r="I12" s="13"/>
      <c r="J12" s="15">
        <v>13759161298</v>
      </c>
      <c r="K12" s="13"/>
      <c r="L12" s="16">
        <f t="shared" si="0"/>
        <v>0.46283347666679953</v>
      </c>
    </row>
    <row r="13" spans="1:16" ht="21.75" customHeight="1" x14ac:dyDescent="0.2">
      <c r="A13" s="26" t="s">
        <v>79</v>
      </c>
      <c r="B13" s="26"/>
      <c r="D13" s="15">
        <v>21894</v>
      </c>
      <c r="E13" s="13"/>
      <c r="F13" s="15">
        <v>5000000</v>
      </c>
      <c r="G13" s="13"/>
      <c r="H13" s="15">
        <v>5021894</v>
      </c>
      <c r="I13" s="13"/>
      <c r="J13" s="15">
        <v>0</v>
      </c>
      <c r="K13" s="13"/>
      <c r="L13" s="16">
        <f t="shared" si="0"/>
        <v>0</v>
      </c>
    </row>
    <row r="14" spans="1:16" ht="21.75" customHeight="1" x14ac:dyDescent="0.2">
      <c r="A14" s="26" t="s">
        <v>80</v>
      </c>
      <c r="B14" s="26"/>
      <c r="D14" s="15">
        <v>10249639</v>
      </c>
      <c r="E14" s="13"/>
      <c r="F14" s="15">
        <v>40051</v>
      </c>
      <c r="G14" s="13"/>
      <c r="H14" s="15">
        <v>504000</v>
      </c>
      <c r="I14" s="13"/>
      <c r="J14" s="15">
        <v>9785690</v>
      </c>
      <c r="K14" s="13"/>
      <c r="L14" s="16">
        <f t="shared" si="0"/>
        <v>3.2917303796285019E-4</v>
      </c>
    </row>
    <row r="15" spans="1:16" ht="21.75" customHeight="1" x14ac:dyDescent="0.2">
      <c r="A15" s="26" t="s">
        <v>81</v>
      </c>
      <c r="B15" s="26"/>
      <c r="D15" s="15">
        <v>1070000000</v>
      </c>
      <c r="E15" s="13"/>
      <c r="F15" s="15">
        <v>0</v>
      </c>
      <c r="G15" s="13"/>
      <c r="H15" s="15">
        <v>0</v>
      </c>
      <c r="I15" s="13"/>
      <c r="J15" s="15">
        <v>1070000000</v>
      </c>
      <c r="K15" s="13"/>
      <c r="L15" s="16">
        <f t="shared" si="0"/>
        <v>3.599287843986982E-2</v>
      </c>
    </row>
    <row r="16" spans="1:16" ht="21.75" customHeight="1" x14ac:dyDescent="0.2">
      <c r="A16" s="28" t="s">
        <v>82</v>
      </c>
      <c r="B16" s="28"/>
      <c r="D16" s="17">
        <v>8992000</v>
      </c>
      <c r="E16" s="13"/>
      <c r="F16" s="17">
        <v>0</v>
      </c>
      <c r="G16" s="13"/>
      <c r="H16" s="17">
        <v>0</v>
      </c>
      <c r="I16" s="13"/>
      <c r="J16" s="17">
        <v>8992000</v>
      </c>
      <c r="K16" s="13"/>
      <c r="L16" s="16">
        <f t="shared" si="0"/>
        <v>3.0247473171150416E-4</v>
      </c>
    </row>
    <row r="17" spans="1:12" ht="21.75" customHeight="1" x14ac:dyDescent="0.2">
      <c r="A17" s="25" t="s">
        <v>67</v>
      </c>
      <c r="B17" s="25"/>
      <c r="D17" s="18">
        <v>25413379805</v>
      </c>
      <c r="E17" s="13"/>
      <c r="F17" s="18">
        <v>247095376443</v>
      </c>
      <c r="G17" s="13"/>
      <c r="H17" s="18">
        <v>255593970226</v>
      </c>
      <c r="I17" s="13"/>
      <c r="J17" s="18">
        <v>16914786022</v>
      </c>
      <c r="K17" s="13"/>
      <c r="L17" s="19">
        <f>SUM(L9:L16)</f>
        <v>0.56898302535164047</v>
      </c>
    </row>
  </sheetData>
  <mergeCells count="16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2"/>
  <sheetViews>
    <sheetView rightToLeft="1" topLeftCell="A4" workbookViewId="0">
      <selection activeCell="H9" sqref="H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6.42578125" bestFit="1" customWidth="1"/>
  </cols>
  <sheetData>
    <row r="1" spans="1:15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5" ht="21.75" customHeight="1" x14ac:dyDescent="0.2">
      <c r="A2" s="33" t="s">
        <v>83</v>
      </c>
      <c r="B2" s="33"/>
      <c r="C2" s="33"/>
      <c r="D2" s="33"/>
      <c r="E2" s="33"/>
      <c r="F2" s="33"/>
      <c r="G2" s="33"/>
      <c r="H2" s="33"/>
      <c r="I2" s="33"/>
      <c r="J2" s="33"/>
    </row>
    <row r="3" spans="1:15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5" ht="14.45" customHeight="1" x14ac:dyDescent="0.2"/>
    <row r="5" spans="1:15" ht="29.1" customHeight="1" x14ac:dyDescent="0.2">
      <c r="A5" s="1" t="s">
        <v>84</v>
      </c>
      <c r="B5" s="34" t="s">
        <v>85</v>
      </c>
      <c r="C5" s="34"/>
      <c r="D5" s="34"/>
      <c r="E5" s="34"/>
      <c r="F5" s="34"/>
      <c r="G5" s="34"/>
      <c r="H5" s="34"/>
      <c r="I5" s="34"/>
      <c r="J5" s="34"/>
    </row>
    <row r="6" spans="1:15" ht="14.45" customHeight="1" x14ac:dyDescent="0.2"/>
    <row r="7" spans="1:15" ht="14.45" customHeight="1" x14ac:dyDescent="0.2">
      <c r="A7" s="30" t="s">
        <v>86</v>
      </c>
      <c r="B7" s="30"/>
      <c r="D7" s="2" t="s">
        <v>87</v>
      </c>
      <c r="F7" s="2" t="s">
        <v>72</v>
      </c>
      <c r="H7" s="2" t="s">
        <v>88</v>
      </c>
      <c r="J7" s="2" t="s">
        <v>89</v>
      </c>
    </row>
    <row r="8" spans="1:15" ht="21.75" customHeight="1" x14ac:dyDescent="0.2">
      <c r="A8" s="31" t="s">
        <v>90</v>
      </c>
      <c r="B8" s="31"/>
      <c r="D8" s="23" t="s">
        <v>91</v>
      </c>
      <c r="E8" s="13"/>
      <c r="F8" s="12">
        <f>'درآمد سرمایه گذاری در سهام'!J57</f>
        <v>319785163294</v>
      </c>
      <c r="G8" s="13"/>
      <c r="H8" s="14">
        <f>F8/$F$13*100</f>
        <v>99.489780322945194</v>
      </c>
      <c r="I8" s="13"/>
      <c r="J8" s="14">
        <f>F8/2972810306871*100</f>
        <v>10.756998606836319</v>
      </c>
      <c r="K8" s="13"/>
      <c r="L8" s="13"/>
      <c r="M8" s="13"/>
      <c r="N8" s="21"/>
      <c r="O8" s="13"/>
    </row>
    <row r="9" spans="1:15" ht="21.75" customHeight="1" x14ac:dyDescent="0.2">
      <c r="A9" s="26" t="s">
        <v>92</v>
      </c>
      <c r="B9" s="26"/>
      <c r="D9" s="24" t="s">
        <v>93</v>
      </c>
      <c r="E9" s="13"/>
      <c r="F9" s="15">
        <v>0</v>
      </c>
      <c r="G9" s="13"/>
      <c r="H9" s="42">
        <f t="shared" ref="H9:H12" si="0">F9/$F$13*100</f>
        <v>0</v>
      </c>
      <c r="I9" s="13"/>
      <c r="J9" s="42">
        <f t="shared" ref="J9:J12" si="1">F9/2972810306871*100</f>
        <v>0</v>
      </c>
      <c r="K9" s="13"/>
      <c r="L9" s="13"/>
      <c r="M9" s="13"/>
      <c r="N9" s="13"/>
      <c r="O9" s="13"/>
    </row>
    <row r="10" spans="1:15" ht="21.75" customHeight="1" x14ac:dyDescent="0.2">
      <c r="A10" s="26" t="s">
        <v>94</v>
      </c>
      <c r="B10" s="26"/>
      <c r="D10" s="24" t="s">
        <v>95</v>
      </c>
      <c r="E10" s="13"/>
      <c r="F10" s="15">
        <v>0</v>
      </c>
      <c r="G10" s="13"/>
      <c r="H10" s="42">
        <f t="shared" si="0"/>
        <v>0</v>
      </c>
      <c r="I10" s="13"/>
      <c r="J10" s="42">
        <f t="shared" si="1"/>
        <v>0</v>
      </c>
      <c r="K10" s="13"/>
      <c r="L10" s="13"/>
      <c r="M10" s="13"/>
      <c r="N10" s="13"/>
      <c r="O10" s="13"/>
    </row>
    <row r="11" spans="1:15" ht="21.75" customHeight="1" x14ac:dyDescent="0.2">
      <c r="A11" s="26" t="s">
        <v>96</v>
      </c>
      <c r="B11" s="26"/>
      <c r="D11" s="24" t="s">
        <v>97</v>
      </c>
      <c r="E11" s="13"/>
      <c r="F11" s="15">
        <f>'سود سپرده بانکی'!G13</f>
        <v>48104530</v>
      </c>
      <c r="G11" s="13"/>
      <c r="H11" s="42">
        <f t="shared" si="0"/>
        <v>1.4966013660360215E-2</v>
      </c>
      <c r="I11" s="13"/>
      <c r="J11" s="42">
        <f t="shared" si="1"/>
        <v>1.6181500006514681E-3</v>
      </c>
      <c r="K11" s="13"/>
      <c r="L11" s="13"/>
      <c r="M11" s="13"/>
      <c r="N11" s="21"/>
      <c r="O11" s="13"/>
    </row>
    <row r="12" spans="1:15" ht="21.75" customHeight="1" x14ac:dyDescent="0.2">
      <c r="A12" s="28" t="s">
        <v>98</v>
      </c>
      <c r="B12" s="28"/>
      <c r="D12" s="24" t="s">
        <v>99</v>
      </c>
      <c r="E12" s="13"/>
      <c r="F12" s="17">
        <f>'سایر درآمدها'!D11</f>
        <v>1591869769</v>
      </c>
      <c r="G12" s="13"/>
      <c r="H12" s="42">
        <f t="shared" si="0"/>
        <v>0.49525366339445498</v>
      </c>
      <c r="I12" s="13"/>
      <c r="J12" s="42">
        <f t="shared" si="1"/>
        <v>5.3547640268897807E-2</v>
      </c>
      <c r="K12" s="13"/>
      <c r="L12" s="13"/>
      <c r="M12" s="13"/>
      <c r="N12" s="21"/>
      <c r="O12" s="13"/>
    </row>
    <row r="13" spans="1:15" ht="21.75" customHeight="1" x14ac:dyDescent="0.2">
      <c r="A13" s="25" t="s">
        <v>67</v>
      </c>
      <c r="B13" s="25"/>
      <c r="D13" s="15"/>
      <c r="E13" s="13"/>
      <c r="F13" s="18">
        <f>SUM(F8:F12)</f>
        <v>321425137593</v>
      </c>
      <c r="G13" s="13"/>
      <c r="H13" s="19">
        <f>SUM(H8:H12)</f>
        <v>100</v>
      </c>
      <c r="I13" s="13"/>
      <c r="J13" s="19">
        <f>SUM(J8:J12)</f>
        <v>10.812164397105867</v>
      </c>
      <c r="K13" s="13"/>
      <c r="L13" s="13"/>
      <c r="M13" s="13"/>
      <c r="N13" s="21"/>
      <c r="O13" s="13"/>
    </row>
    <row r="14" spans="1:15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4:15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4:15" x14ac:dyDescent="0.2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4:15" x14ac:dyDescent="0.2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4:15" x14ac:dyDescent="0.2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4:15" x14ac:dyDescent="0.2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4:15" x14ac:dyDescent="0.2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4:15" x14ac:dyDescent="0.2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4:15" x14ac:dyDescent="0.2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4:15" x14ac:dyDescent="0.2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4:15" x14ac:dyDescent="0.2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4:15" x14ac:dyDescent="0.2"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4:15" x14ac:dyDescent="0.2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4:15" x14ac:dyDescent="0.2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4:15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4:15" x14ac:dyDescent="0.2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4:15" x14ac:dyDescent="0.2"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9"/>
  <sheetViews>
    <sheetView rightToLeft="1" topLeftCell="A7" workbookViewId="0">
      <selection activeCell="W12" sqref="W12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4.570312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6" bestFit="1" customWidth="1"/>
    <col min="18" max="18" width="1.28515625" customWidth="1"/>
    <col min="19" max="19" width="14.5703125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1.75" customHeight="1" x14ac:dyDescent="0.2">
      <c r="A2" s="33" t="s">
        <v>83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ht="14.45" customHeight="1" x14ac:dyDescent="0.2"/>
    <row r="5" spans="1:23" ht="14.45" customHeight="1" x14ac:dyDescent="0.2">
      <c r="A5" s="1" t="s">
        <v>100</v>
      </c>
      <c r="B5" s="34" t="s">
        <v>101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14.45" customHeight="1" x14ac:dyDescent="0.2">
      <c r="D6" s="30" t="s">
        <v>102</v>
      </c>
      <c r="E6" s="30"/>
      <c r="F6" s="30"/>
      <c r="G6" s="30"/>
      <c r="H6" s="30"/>
      <c r="I6" s="30"/>
      <c r="J6" s="30"/>
      <c r="K6" s="30"/>
      <c r="L6" s="30"/>
      <c r="N6" s="30" t="s">
        <v>103</v>
      </c>
      <c r="O6" s="30"/>
      <c r="P6" s="30"/>
      <c r="Q6" s="30"/>
      <c r="R6" s="30"/>
      <c r="S6" s="30"/>
      <c r="T6" s="30"/>
      <c r="U6" s="30"/>
      <c r="V6" s="30"/>
      <c r="W6" s="30"/>
    </row>
    <row r="7" spans="1:23" ht="14.45" customHeight="1" x14ac:dyDescent="0.2">
      <c r="D7" s="3"/>
      <c r="E7" s="3"/>
      <c r="F7" s="3"/>
      <c r="G7" s="3"/>
      <c r="H7" s="3"/>
      <c r="I7" s="3"/>
      <c r="J7" s="29" t="s">
        <v>67</v>
      </c>
      <c r="K7" s="29"/>
      <c r="L7" s="29"/>
      <c r="N7" s="3"/>
      <c r="O7" s="3"/>
      <c r="P7" s="3"/>
      <c r="Q7" s="3"/>
      <c r="R7" s="3"/>
      <c r="S7" s="3"/>
      <c r="T7" s="3"/>
      <c r="U7" s="29" t="s">
        <v>67</v>
      </c>
      <c r="V7" s="29"/>
      <c r="W7" s="29"/>
    </row>
    <row r="8" spans="1:23" ht="14.45" customHeight="1" x14ac:dyDescent="0.2">
      <c r="A8" s="30" t="s">
        <v>104</v>
      </c>
      <c r="B8" s="30"/>
      <c r="D8" s="2" t="s">
        <v>105</v>
      </c>
      <c r="F8" s="2" t="s">
        <v>106</v>
      </c>
      <c r="H8" s="2" t="s">
        <v>107</v>
      </c>
      <c r="J8" s="4" t="s">
        <v>72</v>
      </c>
      <c r="K8" s="3"/>
      <c r="L8" s="4" t="s">
        <v>88</v>
      </c>
      <c r="N8" s="2" t="s">
        <v>105</v>
      </c>
      <c r="P8" s="30" t="s">
        <v>106</v>
      </c>
      <c r="Q8" s="30"/>
      <c r="S8" s="2" t="s">
        <v>107</v>
      </c>
      <c r="U8" s="4" t="s">
        <v>72</v>
      </c>
      <c r="V8" s="3"/>
      <c r="W8" s="4" t="s">
        <v>88</v>
      </c>
    </row>
    <row r="9" spans="1:23" ht="21.75" customHeight="1" x14ac:dyDescent="0.2">
      <c r="A9" s="31" t="s">
        <v>42</v>
      </c>
      <c r="B9" s="31"/>
      <c r="D9" s="12">
        <v>0</v>
      </c>
      <c r="E9" s="13"/>
      <c r="F9" s="12">
        <v>4167467023</v>
      </c>
      <c r="G9" s="13"/>
      <c r="H9" s="12">
        <v>452389910</v>
      </c>
      <c r="I9" s="13"/>
      <c r="J9" s="12">
        <v>4619856933</v>
      </c>
      <c r="K9" s="13"/>
      <c r="L9" s="14">
        <f>J9/321425137593*100</f>
        <v>1.4373041783837792</v>
      </c>
      <c r="M9" s="13"/>
      <c r="N9" s="12">
        <v>0</v>
      </c>
      <c r="O9" s="13"/>
      <c r="P9" s="32">
        <v>4167467023</v>
      </c>
      <c r="Q9" s="32"/>
      <c r="R9" s="13"/>
      <c r="S9" s="12">
        <v>452389910</v>
      </c>
      <c r="T9" s="13"/>
      <c r="U9" s="12">
        <v>4619856933</v>
      </c>
      <c r="V9" s="13"/>
      <c r="W9" s="14">
        <f>U9/321425137593*100</f>
        <v>1.4373041783837792</v>
      </c>
    </row>
    <row r="10" spans="1:23" ht="21.75" customHeight="1" x14ac:dyDescent="0.2">
      <c r="A10" s="26" t="s">
        <v>40</v>
      </c>
      <c r="B10" s="26"/>
      <c r="D10" s="15">
        <v>0</v>
      </c>
      <c r="E10" s="13"/>
      <c r="F10" s="15">
        <v>0</v>
      </c>
      <c r="G10" s="13"/>
      <c r="H10" s="15">
        <v>178929000</v>
      </c>
      <c r="I10" s="13"/>
      <c r="J10" s="15">
        <v>178929000</v>
      </c>
      <c r="K10" s="13"/>
      <c r="L10" s="42">
        <f t="shared" ref="L10:L57" si="0">J10/321425137593*100</f>
        <v>5.5667394697226917E-2</v>
      </c>
      <c r="M10" s="13"/>
      <c r="N10" s="15">
        <v>0</v>
      </c>
      <c r="O10" s="13"/>
      <c r="P10" s="27">
        <v>0</v>
      </c>
      <c r="Q10" s="27"/>
      <c r="R10" s="13"/>
      <c r="S10" s="15">
        <v>178929000</v>
      </c>
      <c r="T10" s="13"/>
      <c r="U10" s="15">
        <v>178929000</v>
      </c>
      <c r="V10" s="13"/>
      <c r="W10" s="42">
        <f t="shared" ref="W10:W56" si="1">U10/321425137593*100</f>
        <v>5.5667394697226917E-2</v>
      </c>
    </row>
    <row r="11" spans="1:23" ht="21.75" customHeight="1" x14ac:dyDescent="0.2">
      <c r="A11" s="26" t="s">
        <v>53</v>
      </c>
      <c r="B11" s="26"/>
      <c r="D11" s="15">
        <v>0</v>
      </c>
      <c r="E11" s="13"/>
      <c r="F11" s="15">
        <v>6423296372</v>
      </c>
      <c r="G11" s="13"/>
      <c r="H11" s="15">
        <v>33725553</v>
      </c>
      <c r="I11" s="13"/>
      <c r="J11" s="15">
        <v>6457021925</v>
      </c>
      <c r="K11" s="13"/>
      <c r="L11" s="42">
        <f t="shared" si="0"/>
        <v>2.0088727264312825</v>
      </c>
      <c r="M11" s="13"/>
      <c r="N11" s="15">
        <v>0</v>
      </c>
      <c r="O11" s="13"/>
      <c r="P11" s="27">
        <v>6423296372</v>
      </c>
      <c r="Q11" s="27"/>
      <c r="R11" s="13"/>
      <c r="S11" s="15">
        <v>33725553</v>
      </c>
      <c r="T11" s="13"/>
      <c r="U11" s="15">
        <v>6457021925</v>
      </c>
      <c r="V11" s="13"/>
      <c r="W11" s="42">
        <f t="shared" si="1"/>
        <v>2.0088727264312825</v>
      </c>
    </row>
    <row r="12" spans="1:23" ht="21.75" customHeight="1" x14ac:dyDescent="0.2">
      <c r="A12" s="26" t="s">
        <v>60</v>
      </c>
      <c r="B12" s="26"/>
      <c r="D12" s="15">
        <v>0</v>
      </c>
      <c r="E12" s="13"/>
      <c r="F12" s="15">
        <v>2385653188</v>
      </c>
      <c r="G12" s="13"/>
      <c r="H12" s="15">
        <v>-17483315</v>
      </c>
      <c r="I12" s="13"/>
      <c r="J12" s="15">
        <v>2368169873</v>
      </c>
      <c r="K12" s="13"/>
      <c r="L12" s="42">
        <f t="shared" si="0"/>
        <v>0.73677183145478231</v>
      </c>
      <c r="M12" s="13"/>
      <c r="N12" s="15">
        <v>0</v>
      </c>
      <c r="O12" s="13"/>
      <c r="P12" s="27">
        <v>2385653188</v>
      </c>
      <c r="Q12" s="27"/>
      <c r="R12" s="13"/>
      <c r="S12" s="15">
        <v>-17483315</v>
      </c>
      <c r="T12" s="13"/>
      <c r="U12" s="15">
        <v>2368169873</v>
      </c>
      <c r="V12" s="13"/>
      <c r="W12" s="42">
        <f t="shared" si="1"/>
        <v>0.73677183145478231</v>
      </c>
    </row>
    <row r="13" spans="1:23" ht="21.75" customHeight="1" x14ac:dyDescent="0.2">
      <c r="A13" s="26" t="s">
        <v>25</v>
      </c>
      <c r="B13" s="26"/>
      <c r="D13" s="15">
        <v>0</v>
      </c>
      <c r="E13" s="13"/>
      <c r="F13" s="15">
        <v>546518897</v>
      </c>
      <c r="G13" s="13"/>
      <c r="H13" s="15">
        <v>-50461032</v>
      </c>
      <c r="I13" s="13"/>
      <c r="J13" s="15">
        <v>496057865</v>
      </c>
      <c r="K13" s="13"/>
      <c r="L13" s="42">
        <f t="shared" si="0"/>
        <v>0.15433076227787951</v>
      </c>
      <c r="M13" s="13"/>
      <c r="N13" s="15">
        <v>0</v>
      </c>
      <c r="O13" s="13"/>
      <c r="P13" s="27">
        <v>546518897</v>
      </c>
      <c r="Q13" s="27"/>
      <c r="R13" s="13"/>
      <c r="S13" s="15">
        <v>-50461032</v>
      </c>
      <c r="T13" s="13"/>
      <c r="U13" s="15">
        <v>496057865</v>
      </c>
      <c r="V13" s="13"/>
      <c r="W13" s="42">
        <f t="shared" si="1"/>
        <v>0.15433076227787951</v>
      </c>
    </row>
    <row r="14" spans="1:23" ht="21.75" customHeight="1" x14ac:dyDescent="0.2">
      <c r="A14" s="26" t="s">
        <v>19</v>
      </c>
      <c r="B14" s="26"/>
      <c r="D14" s="15">
        <v>0</v>
      </c>
      <c r="E14" s="13"/>
      <c r="F14" s="15">
        <v>0</v>
      </c>
      <c r="G14" s="13"/>
      <c r="H14" s="15">
        <v>-1074760278</v>
      </c>
      <c r="I14" s="13"/>
      <c r="J14" s="15">
        <v>-1074760278</v>
      </c>
      <c r="K14" s="13"/>
      <c r="L14" s="42">
        <f t="shared" si="0"/>
        <v>-0.33437343639280009</v>
      </c>
      <c r="M14" s="13"/>
      <c r="N14" s="15">
        <v>0</v>
      </c>
      <c r="O14" s="13"/>
      <c r="P14" s="27">
        <v>0</v>
      </c>
      <c r="Q14" s="27"/>
      <c r="R14" s="13"/>
      <c r="S14" s="15">
        <v>-1074760278</v>
      </c>
      <c r="T14" s="13"/>
      <c r="U14" s="15">
        <v>-1074760278</v>
      </c>
      <c r="V14" s="13"/>
      <c r="W14" s="42">
        <f t="shared" si="1"/>
        <v>-0.33437343639280009</v>
      </c>
    </row>
    <row r="15" spans="1:23" ht="21.75" customHeight="1" x14ac:dyDescent="0.2">
      <c r="A15" s="26" t="s">
        <v>22</v>
      </c>
      <c r="B15" s="26"/>
      <c r="D15" s="15">
        <v>0</v>
      </c>
      <c r="E15" s="13"/>
      <c r="F15" s="15">
        <v>0</v>
      </c>
      <c r="G15" s="13"/>
      <c r="H15" s="15">
        <v>-103675117</v>
      </c>
      <c r="I15" s="13"/>
      <c r="J15" s="15">
        <v>-103675117</v>
      </c>
      <c r="K15" s="13"/>
      <c r="L15" s="42">
        <f t="shared" si="0"/>
        <v>-3.2254825424163663E-2</v>
      </c>
      <c r="M15" s="13"/>
      <c r="N15" s="15">
        <v>0</v>
      </c>
      <c r="O15" s="13"/>
      <c r="P15" s="27">
        <v>0</v>
      </c>
      <c r="Q15" s="27"/>
      <c r="R15" s="13"/>
      <c r="S15" s="15">
        <v>-103675117</v>
      </c>
      <c r="T15" s="13"/>
      <c r="U15" s="15">
        <v>-103675117</v>
      </c>
      <c r="V15" s="13"/>
      <c r="W15" s="42">
        <f t="shared" si="1"/>
        <v>-3.2254825424163663E-2</v>
      </c>
    </row>
    <row r="16" spans="1:23" ht="21.75" customHeight="1" x14ac:dyDescent="0.2">
      <c r="A16" s="26" t="s">
        <v>51</v>
      </c>
      <c r="B16" s="26"/>
      <c r="D16" s="15">
        <v>0</v>
      </c>
      <c r="E16" s="13"/>
      <c r="F16" s="15">
        <v>1689885001</v>
      </c>
      <c r="G16" s="13"/>
      <c r="H16" s="15">
        <v>-232607665</v>
      </c>
      <c r="I16" s="13"/>
      <c r="J16" s="15">
        <v>1457277336</v>
      </c>
      <c r="K16" s="13"/>
      <c r="L16" s="42">
        <f t="shared" si="0"/>
        <v>0.45338001467864553</v>
      </c>
      <c r="M16" s="13"/>
      <c r="N16" s="15">
        <v>0</v>
      </c>
      <c r="O16" s="13"/>
      <c r="P16" s="27">
        <v>1689885001</v>
      </c>
      <c r="Q16" s="27"/>
      <c r="R16" s="13"/>
      <c r="S16" s="15">
        <v>-232607665</v>
      </c>
      <c r="T16" s="13"/>
      <c r="U16" s="15">
        <v>1457277336</v>
      </c>
      <c r="V16" s="13"/>
      <c r="W16" s="42">
        <f t="shared" si="1"/>
        <v>0.45338001467864553</v>
      </c>
    </row>
    <row r="17" spans="1:23" ht="21.75" customHeight="1" x14ac:dyDescent="0.2">
      <c r="A17" s="26" t="s">
        <v>33</v>
      </c>
      <c r="B17" s="26"/>
      <c r="D17" s="15">
        <v>0</v>
      </c>
      <c r="E17" s="13"/>
      <c r="F17" s="15">
        <v>0</v>
      </c>
      <c r="G17" s="13"/>
      <c r="H17" s="15">
        <v>953635173</v>
      </c>
      <c r="I17" s="13"/>
      <c r="J17" s="15">
        <v>953635173</v>
      </c>
      <c r="K17" s="13"/>
      <c r="L17" s="42">
        <f t="shared" si="0"/>
        <v>0.29668966781544232</v>
      </c>
      <c r="M17" s="13"/>
      <c r="N17" s="15">
        <v>0</v>
      </c>
      <c r="O17" s="13"/>
      <c r="P17" s="27">
        <v>0</v>
      </c>
      <c r="Q17" s="27"/>
      <c r="R17" s="13"/>
      <c r="S17" s="15">
        <v>953635173</v>
      </c>
      <c r="T17" s="13"/>
      <c r="U17" s="15">
        <v>953635173</v>
      </c>
      <c r="V17" s="13"/>
      <c r="W17" s="42">
        <f t="shared" si="1"/>
        <v>0.29668966781544232</v>
      </c>
    </row>
    <row r="18" spans="1:23" ht="21.75" customHeight="1" x14ac:dyDescent="0.2">
      <c r="A18" s="26" t="s">
        <v>32</v>
      </c>
      <c r="B18" s="26"/>
      <c r="D18" s="15">
        <v>0</v>
      </c>
      <c r="E18" s="13"/>
      <c r="F18" s="15">
        <v>0</v>
      </c>
      <c r="G18" s="13"/>
      <c r="H18" s="15">
        <v>12924974</v>
      </c>
      <c r="I18" s="13"/>
      <c r="J18" s="15">
        <v>12924974</v>
      </c>
      <c r="K18" s="13"/>
      <c r="L18" s="42">
        <f t="shared" si="0"/>
        <v>4.0211459803016604E-3</v>
      </c>
      <c r="M18" s="13"/>
      <c r="N18" s="15">
        <v>0</v>
      </c>
      <c r="O18" s="13"/>
      <c r="P18" s="27">
        <v>0</v>
      </c>
      <c r="Q18" s="27"/>
      <c r="R18" s="13"/>
      <c r="S18" s="15">
        <v>12924974</v>
      </c>
      <c r="T18" s="13"/>
      <c r="U18" s="15">
        <v>12924974</v>
      </c>
      <c r="V18" s="13"/>
      <c r="W18" s="42">
        <f t="shared" si="1"/>
        <v>4.0211459803016604E-3</v>
      </c>
    </row>
    <row r="19" spans="1:23" ht="21.75" customHeight="1" x14ac:dyDescent="0.2">
      <c r="A19" s="26" t="s">
        <v>49</v>
      </c>
      <c r="B19" s="26"/>
      <c r="D19" s="15">
        <v>1042857143</v>
      </c>
      <c r="E19" s="13"/>
      <c r="F19" s="15">
        <v>-381715200</v>
      </c>
      <c r="G19" s="13"/>
      <c r="H19" s="15">
        <v>0</v>
      </c>
      <c r="I19" s="13"/>
      <c r="J19" s="15">
        <v>661141943</v>
      </c>
      <c r="K19" s="13"/>
      <c r="L19" s="42">
        <f t="shared" si="0"/>
        <v>0.20569080189277592</v>
      </c>
      <c r="M19" s="13"/>
      <c r="N19" s="15">
        <v>1042857143</v>
      </c>
      <c r="O19" s="13"/>
      <c r="P19" s="27">
        <v>-381715200</v>
      </c>
      <c r="Q19" s="27"/>
      <c r="R19" s="13"/>
      <c r="S19" s="15">
        <v>0</v>
      </c>
      <c r="T19" s="13"/>
      <c r="U19" s="15">
        <v>661141943</v>
      </c>
      <c r="V19" s="13"/>
      <c r="W19" s="42">
        <f t="shared" si="1"/>
        <v>0.20569080189277592</v>
      </c>
    </row>
    <row r="20" spans="1:23" ht="21.75" customHeight="1" x14ac:dyDescent="0.2">
      <c r="A20" s="26" t="s">
        <v>63</v>
      </c>
      <c r="B20" s="26"/>
      <c r="D20" s="15">
        <v>0</v>
      </c>
      <c r="E20" s="13"/>
      <c r="F20" s="15">
        <v>1200514886</v>
      </c>
      <c r="G20" s="13"/>
      <c r="H20" s="15">
        <v>0</v>
      </c>
      <c r="I20" s="13"/>
      <c r="J20" s="15">
        <v>1200514886</v>
      </c>
      <c r="K20" s="13"/>
      <c r="L20" s="42">
        <f t="shared" si="0"/>
        <v>0.373497510179224</v>
      </c>
      <c r="M20" s="13"/>
      <c r="N20" s="15">
        <v>0</v>
      </c>
      <c r="O20" s="13"/>
      <c r="P20" s="27">
        <v>1200514886</v>
      </c>
      <c r="Q20" s="27"/>
      <c r="R20" s="13"/>
      <c r="S20" s="15">
        <v>0</v>
      </c>
      <c r="T20" s="13"/>
      <c r="U20" s="15">
        <v>1200514886</v>
      </c>
      <c r="V20" s="13"/>
      <c r="W20" s="42">
        <f t="shared" si="1"/>
        <v>0.373497510179224</v>
      </c>
    </row>
    <row r="21" spans="1:23" ht="21.75" customHeight="1" x14ac:dyDescent="0.2">
      <c r="A21" s="26" t="s">
        <v>57</v>
      </c>
      <c r="B21" s="26"/>
      <c r="D21" s="15">
        <v>0</v>
      </c>
      <c r="E21" s="13"/>
      <c r="F21" s="15">
        <v>3611383650</v>
      </c>
      <c r="G21" s="13"/>
      <c r="H21" s="15">
        <v>0</v>
      </c>
      <c r="I21" s="13"/>
      <c r="J21" s="15">
        <v>3611383650</v>
      </c>
      <c r="K21" s="13"/>
      <c r="L21" s="42">
        <f t="shared" si="0"/>
        <v>1.1235535829723633</v>
      </c>
      <c r="M21" s="13"/>
      <c r="N21" s="15">
        <v>0</v>
      </c>
      <c r="O21" s="13"/>
      <c r="P21" s="27">
        <v>3611383650</v>
      </c>
      <c r="Q21" s="27"/>
      <c r="R21" s="13"/>
      <c r="S21" s="15">
        <v>0</v>
      </c>
      <c r="T21" s="13"/>
      <c r="U21" s="15">
        <v>3611383650</v>
      </c>
      <c r="V21" s="13"/>
      <c r="W21" s="42">
        <f t="shared" si="1"/>
        <v>1.1235535829723633</v>
      </c>
    </row>
    <row r="22" spans="1:23" ht="21.75" customHeight="1" x14ac:dyDescent="0.2">
      <c r="A22" s="26" t="s">
        <v>21</v>
      </c>
      <c r="B22" s="26"/>
      <c r="D22" s="15">
        <v>0</v>
      </c>
      <c r="E22" s="13"/>
      <c r="F22" s="15">
        <v>1925723171</v>
      </c>
      <c r="G22" s="13"/>
      <c r="H22" s="15">
        <v>0</v>
      </c>
      <c r="I22" s="13"/>
      <c r="J22" s="15">
        <v>1925723171</v>
      </c>
      <c r="K22" s="13"/>
      <c r="L22" s="42">
        <f t="shared" si="0"/>
        <v>0.59912027585049044</v>
      </c>
      <c r="M22" s="13"/>
      <c r="N22" s="15">
        <v>0</v>
      </c>
      <c r="O22" s="13"/>
      <c r="P22" s="27">
        <v>1925723171</v>
      </c>
      <c r="Q22" s="27"/>
      <c r="R22" s="13"/>
      <c r="S22" s="15">
        <v>0</v>
      </c>
      <c r="T22" s="13"/>
      <c r="U22" s="15">
        <v>1925723171</v>
      </c>
      <c r="V22" s="13"/>
      <c r="W22" s="42">
        <f t="shared" si="1"/>
        <v>0.59912027585049044</v>
      </c>
    </row>
    <row r="23" spans="1:23" ht="21.75" customHeight="1" x14ac:dyDescent="0.2">
      <c r="A23" s="26" t="s">
        <v>38</v>
      </c>
      <c r="B23" s="26"/>
      <c r="D23" s="15">
        <v>0</v>
      </c>
      <c r="E23" s="13"/>
      <c r="F23" s="15">
        <v>13021629402</v>
      </c>
      <c r="G23" s="13"/>
      <c r="H23" s="15">
        <v>0</v>
      </c>
      <c r="I23" s="13"/>
      <c r="J23" s="15">
        <v>13021629402</v>
      </c>
      <c r="K23" s="13"/>
      <c r="L23" s="42">
        <f t="shared" si="0"/>
        <v>4.0512168710614205</v>
      </c>
      <c r="M23" s="13"/>
      <c r="N23" s="15">
        <v>0</v>
      </c>
      <c r="O23" s="13"/>
      <c r="P23" s="27">
        <v>13021629402</v>
      </c>
      <c r="Q23" s="27"/>
      <c r="R23" s="13"/>
      <c r="S23" s="15">
        <v>0</v>
      </c>
      <c r="T23" s="13"/>
      <c r="U23" s="15">
        <v>13021629402</v>
      </c>
      <c r="V23" s="13"/>
      <c r="W23" s="42">
        <f t="shared" si="1"/>
        <v>4.0512168710614205</v>
      </c>
    </row>
    <row r="24" spans="1:23" ht="21.75" customHeight="1" x14ac:dyDescent="0.2">
      <c r="A24" s="26" t="s">
        <v>41</v>
      </c>
      <c r="B24" s="26"/>
      <c r="D24" s="15">
        <v>0</v>
      </c>
      <c r="E24" s="13"/>
      <c r="F24" s="15">
        <v>1073096856</v>
      </c>
      <c r="G24" s="13"/>
      <c r="H24" s="15">
        <v>0</v>
      </c>
      <c r="I24" s="13"/>
      <c r="J24" s="15">
        <v>1073096856</v>
      </c>
      <c r="K24" s="13"/>
      <c r="L24" s="42">
        <f t="shared" si="0"/>
        <v>0.33385592179750223</v>
      </c>
      <c r="M24" s="13"/>
      <c r="N24" s="15">
        <v>0</v>
      </c>
      <c r="O24" s="13"/>
      <c r="P24" s="27">
        <v>1073096856</v>
      </c>
      <c r="Q24" s="27"/>
      <c r="R24" s="13"/>
      <c r="S24" s="15">
        <v>0</v>
      </c>
      <c r="T24" s="13"/>
      <c r="U24" s="15">
        <v>1073096856</v>
      </c>
      <c r="V24" s="13"/>
      <c r="W24" s="42">
        <f t="shared" si="1"/>
        <v>0.33385592179750223</v>
      </c>
    </row>
    <row r="25" spans="1:23" ht="21.75" customHeight="1" x14ac:dyDescent="0.2">
      <c r="A25" s="26" t="s">
        <v>26</v>
      </c>
      <c r="B25" s="26"/>
      <c r="D25" s="15">
        <v>0</v>
      </c>
      <c r="E25" s="13"/>
      <c r="F25" s="15">
        <v>10910692800</v>
      </c>
      <c r="G25" s="13"/>
      <c r="H25" s="15">
        <v>0</v>
      </c>
      <c r="I25" s="13"/>
      <c r="J25" s="15">
        <v>10910692800</v>
      </c>
      <c r="K25" s="13"/>
      <c r="L25" s="42">
        <f t="shared" si="0"/>
        <v>3.3944740233153476</v>
      </c>
      <c r="M25" s="13"/>
      <c r="N25" s="15">
        <v>0</v>
      </c>
      <c r="O25" s="13"/>
      <c r="P25" s="27">
        <v>10910692800</v>
      </c>
      <c r="Q25" s="27"/>
      <c r="R25" s="13"/>
      <c r="S25" s="15">
        <v>0</v>
      </c>
      <c r="T25" s="13"/>
      <c r="U25" s="15">
        <v>10910692800</v>
      </c>
      <c r="V25" s="13"/>
      <c r="W25" s="42">
        <f t="shared" si="1"/>
        <v>3.3944740233153476</v>
      </c>
    </row>
    <row r="26" spans="1:23" ht="21.75" customHeight="1" x14ac:dyDescent="0.2">
      <c r="A26" s="26" t="s">
        <v>54</v>
      </c>
      <c r="B26" s="26"/>
      <c r="D26" s="15">
        <v>0</v>
      </c>
      <c r="E26" s="13"/>
      <c r="F26" s="15">
        <v>1021585185</v>
      </c>
      <c r="G26" s="13"/>
      <c r="H26" s="15">
        <v>0</v>
      </c>
      <c r="I26" s="13"/>
      <c r="J26" s="15">
        <v>1021585185</v>
      </c>
      <c r="K26" s="13"/>
      <c r="L26" s="42">
        <f t="shared" si="0"/>
        <v>0.31782989739077833</v>
      </c>
      <c r="M26" s="13"/>
      <c r="N26" s="15">
        <v>0</v>
      </c>
      <c r="O26" s="13"/>
      <c r="P26" s="27">
        <v>1021585185</v>
      </c>
      <c r="Q26" s="27"/>
      <c r="R26" s="13"/>
      <c r="S26" s="15">
        <v>0</v>
      </c>
      <c r="T26" s="13"/>
      <c r="U26" s="15">
        <v>1021585185</v>
      </c>
      <c r="V26" s="13"/>
      <c r="W26" s="42">
        <f t="shared" si="1"/>
        <v>0.31782989739077833</v>
      </c>
    </row>
    <row r="27" spans="1:23" ht="21.75" customHeight="1" x14ac:dyDescent="0.2">
      <c r="A27" s="26" t="s">
        <v>28</v>
      </c>
      <c r="B27" s="26"/>
      <c r="D27" s="15">
        <v>0</v>
      </c>
      <c r="E27" s="13"/>
      <c r="F27" s="15">
        <v>1850921100</v>
      </c>
      <c r="G27" s="13"/>
      <c r="H27" s="15">
        <v>0</v>
      </c>
      <c r="I27" s="13"/>
      <c r="J27" s="15">
        <v>1850921100</v>
      </c>
      <c r="K27" s="13"/>
      <c r="L27" s="42">
        <f t="shared" si="0"/>
        <v>0.57584827181242504</v>
      </c>
      <c r="M27" s="13"/>
      <c r="N27" s="15">
        <v>0</v>
      </c>
      <c r="O27" s="13"/>
      <c r="P27" s="27">
        <v>1850921100</v>
      </c>
      <c r="Q27" s="27"/>
      <c r="R27" s="13"/>
      <c r="S27" s="15">
        <v>0</v>
      </c>
      <c r="T27" s="13"/>
      <c r="U27" s="15">
        <v>1850921100</v>
      </c>
      <c r="V27" s="13"/>
      <c r="W27" s="42">
        <f t="shared" si="1"/>
        <v>0.57584827181242504</v>
      </c>
    </row>
    <row r="28" spans="1:23" ht="21.75" customHeight="1" x14ac:dyDescent="0.2">
      <c r="A28" s="26" t="s">
        <v>20</v>
      </c>
      <c r="B28" s="26"/>
      <c r="D28" s="15">
        <v>0</v>
      </c>
      <c r="E28" s="13"/>
      <c r="F28" s="15">
        <v>24476687441</v>
      </c>
      <c r="G28" s="13"/>
      <c r="H28" s="15">
        <v>0</v>
      </c>
      <c r="I28" s="13"/>
      <c r="J28" s="15">
        <v>24476687441</v>
      </c>
      <c r="K28" s="13"/>
      <c r="L28" s="42">
        <f t="shared" si="0"/>
        <v>7.6150507780114136</v>
      </c>
      <c r="M28" s="13"/>
      <c r="N28" s="15">
        <v>0</v>
      </c>
      <c r="O28" s="13"/>
      <c r="P28" s="27">
        <v>24476687441</v>
      </c>
      <c r="Q28" s="27"/>
      <c r="R28" s="13"/>
      <c r="S28" s="15">
        <v>0</v>
      </c>
      <c r="T28" s="13"/>
      <c r="U28" s="15">
        <v>24476687441</v>
      </c>
      <c r="V28" s="13"/>
      <c r="W28" s="42">
        <f t="shared" si="1"/>
        <v>7.6150507780114136</v>
      </c>
    </row>
    <row r="29" spans="1:23" ht="21.75" customHeight="1" x14ac:dyDescent="0.2">
      <c r="A29" s="26" t="s">
        <v>65</v>
      </c>
      <c r="B29" s="26"/>
      <c r="D29" s="15">
        <v>0</v>
      </c>
      <c r="E29" s="13"/>
      <c r="F29" s="15">
        <v>4841784864</v>
      </c>
      <c r="G29" s="13"/>
      <c r="H29" s="15">
        <v>0</v>
      </c>
      <c r="I29" s="13"/>
      <c r="J29" s="15">
        <v>4841784864</v>
      </c>
      <c r="K29" s="13"/>
      <c r="L29" s="42">
        <f t="shared" si="0"/>
        <v>1.5063491611943682</v>
      </c>
      <c r="M29" s="13"/>
      <c r="N29" s="15">
        <v>0</v>
      </c>
      <c r="O29" s="13"/>
      <c r="P29" s="27">
        <v>4841784864</v>
      </c>
      <c r="Q29" s="27"/>
      <c r="R29" s="13"/>
      <c r="S29" s="15">
        <v>0</v>
      </c>
      <c r="T29" s="13"/>
      <c r="U29" s="15">
        <v>4841784864</v>
      </c>
      <c r="V29" s="13"/>
      <c r="W29" s="42">
        <f t="shared" si="1"/>
        <v>1.5063491611943682</v>
      </c>
    </row>
    <row r="30" spans="1:23" ht="21.75" customHeight="1" x14ac:dyDescent="0.2">
      <c r="A30" s="26" t="s">
        <v>58</v>
      </c>
      <c r="B30" s="26"/>
      <c r="D30" s="15">
        <v>0</v>
      </c>
      <c r="E30" s="13"/>
      <c r="F30" s="15">
        <v>1396178518</v>
      </c>
      <c r="G30" s="13"/>
      <c r="H30" s="15">
        <v>0</v>
      </c>
      <c r="I30" s="13"/>
      <c r="J30" s="15">
        <v>1396178518</v>
      </c>
      <c r="K30" s="13"/>
      <c r="L30" s="42">
        <f t="shared" si="0"/>
        <v>0.43437129045205264</v>
      </c>
      <c r="M30" s="13"/>
      <c r="N30" s="15">
        <v>0</v>
      </c>
      <c r="O30" s="13"/>
      <c r="P30" s="27">
        <v>1396178518</v>
      </c>
      <c r="Q30" s="27"/>
      <c r="R30" s="13"/>
      <c r="S30" s="15">
        <v>0</v>
      </c>
      <c r="T30" s="13"/>
      <c r="U30" s="15">
        <v>1396178518</v>
      </c>
      <c r="V30" s="13"/>
      <c r="W30" s="42">
        <f t="shared" si="1"/>
        <v>0.43437129045205264</v>
      </c>
    </row>
    <row r="31" spans="1:23" ht="21.75" customHeight="1" x14ac:dyDescent="0.2">
      <c r="A31" s="26" t="s">
        <v>44</v>
      </c>
      <c r="B31" s="26"/>
      <c r="D31" s="15">
        <v>0</v>
      </c>
      <c r="E31" s="13"/>
      <c r="F31" s="15">
        <v>7087576500</v>
      </c>
      <c r="G31" s="13"/>
      <c r="H31" s="15">
        <v>0</v>
      </c>
      <c r="I31" s="13"/>
      <c r="J31" s="15">
        <v>7087576500</v>
      </c>
      <c r="K31" s="13"/>
      <c r="L31" s="42">
        <f t="shared" si="0"/>
        <v>2.2050473566179325</v>
      </c>
      <c r="M31" s="13"/>
      <c r="N31" s="15">
        <v>0</v>
      </c>
      <c r="O31" s="13"/>
      <c r="P31" s="27">
        <v>7087576500</v>
      </c>
      <c r="Q31" s="27"/>
      <c r="R31" s="13"/>
      <c r="S31" s="15">
        <v>0</v>
      </c>
      <c r="T31" s="13"/>
      <c r="U31" s="15">
        <v>7087576500</v>
      </c>
      <c r="V31" s="13"/>
      <c r="W31" s="42">
        <f t="shared" si="1"/>
        <v>2.2050473566179325</v>
      </c>
    </row>
    <row r="32" spans="1:23" ht="21.75" customHeight="1" x14ac:dyDescent="0.2">
      <c r="A32" s="26" t="s">
        <v>66</v>
      </c>
      <c r="B32" s="26"/>
      <c r="D32" s="15">
        <v>0</v>
      </c>
      <c r="E32" s="13"/>
      <c r="F32" s="15">
        <v>8143292507</v>
      </c>
      <c r="G32" s="13"/>
      <c r="H32" s="15">
        <v>0</v>
      </c>
      <c r="I32" s="13"/>
      <c r="J32" s="15">
        <v>8143292507</v>
      </c>
      <c r="K32" s="13"/>
      <c r="L32" s="42">
        <f t="shared" si="0"/>
        <v>2.533495845403146</v>
      </c>
      <c r="M32" s="13"/>
      <c r="N32" s="15">
        <v>0</v>
      </c>
      <c r="O32" s="13"/>
      <c r="P32" s="27">
        <v>8143292507</v>
      </c>
      <c r="Q32" s="27"/>
      <c r="R32" s="13"/>
      <c r="S32" s="15">
        <v>0</v>
      </c>
      <c r="T32" s="13"/>
      <c r="U32" s="15">
        <v>8143292507</v>
      </c>
      <c r="V32" s="13"/>
      <c r="W32" s="42">
        <f t="shared" si="1"/>
        <v>2.533495845403146</v>
      </c>
    </row>
    <row r="33" spans="1:23" ht="21.75" customHeight="1" x14ac:dyDescent="0.2">
      <c r="A33" s="26" t="s">
        <v>55</v>
      </c>
      <c r="B33" s="26"/>
      <c r="D33" s="15">
        <v>0</v>
      </c>
      <c r="E33" s="13"/>
      <c r="F33" s="15">
        <v>19642428000</v>
      </c>
      <c r="G33" s="13"/>
      <c r="H33" s="15">
        <v>0</v>
      </c>
      <c r="I33" s="13"/>
      <c r="J33" s="15">
        <v>19642428000</v>
      </c>
      <c r="K33" s="13"/>
      <c r="L33" s="42">
        <f t="shared" si="0"/>
        <v>6.111042884540022</v>
      </c>
      <c r="M33" s="13"/>
      <c r="N33" s="15">
        <v>0</v>
      </c>
      <c r="O33" s="13"/>
      <c r="P33" s="27">
        <v>19642428000</v>
      </c>
      <c r="Q33" s="27"/>
      <c r="R33" s="13"/>
      <c r="S33" s="15">
        <v>0</v>
      </c>
      <c r="T33" s="13"/>
      <c r="U33" s="15">
        <v>19642428000</v>
      </c>
      <c r="V33" s="13"/>
      <c r="W33" s="42">
        <f t="shared" si="1"/>
        <v>6.111042884540022</v>
      </c>
    </row>
    <row r="34" spans="1:23" ht="21.75" customHeight="1" x14ac:dyDescent="0.2">
      <c r="A34" s="26" t="s">
        <v>43</v>
      </c>
      <c r="B34" s="26"/>
      <c r="D34" s="15">
        <v>0</v>
      </c>
      <c r="E34" s="13"/>
      <c r="F34" s="15">
        <v>4334058000</v>
      </c>
      <c r="G34" s="13"/>
      <c r="H34" s="15">
        <v>0</v>
      </c>
      <c r="I34" s="13"/>
      <c r="J34" s="15">
        <v>4334058000</v>
      </c>
      <c r="K34" s="13"/>
      <c r="L34" s="42">
        <f t="shared" si="0"/>
        <v>1.3483880048883854</v>
      </c>
      <c r="M34" s="13"/>
      <c r="N34" s="15">
        <v>0</v>
      </c>
      <c r="O34" s="13"/>
      <c r="P34" s="27">
        <v>4334058000</v>
      </c>
      <c r="Q34" s="27"/>
      <c r="R34" s="13"/>
      <c r="S34" s="15">
        <v>0</v>
      </c>
      <c r="T34" s="13"/>
      <c r="U34" s="15">
        <v>4334058000</v>
      </c>
      <c r="V34" s="13"/>
      <c r="W34" s="42">
        <f t="shared" si="1"/>
        <v>1.3483880048883854</v>
      </c>
    </row>
    <row r="35" spans="1:23" ht="21.75" customHeight="1" x14ac:dyDescent="0.2">
      <c r="A35" s="26" t="s">
        <v>108</v>
      </c>
      <c r="B35" s="26"/>
      <c r="D35" s="15">
        <v>0</v>
      </c>
      <c r="E35" s="13"/>
      <c r="F35" s="15">
        <v>5866909702</v>
      </c>
      <c r="G35" s="13"/>
      <c r="H35" s="15">
        <v>0</v>
      </c>
      <c r="I35" s="13"/>
      <c r="J35" s="15">
        <v>5866909702</v>
      </c>
      <c r="K35" s="13"/>
      <c r="L35" s="42">
        <f t="shared" si="0"/>
        <v>1.8252802957274894</v>
      </c>
      <c r="M35" s="13"/>
      <c r="N35" s="15">
        <v>0</v>
      </c>
      <c r="O35" s="13"/>
      <c r="P35" s="27">
        <v>5866909702</v>
      </c>
      <c r="Q35" s="27"/>
      <c r="R35" s="13"/>
      <c r="S35" s="15">
        <v>0</v>
      </c>
      <c r="T35" s="13"/>
      <c r="U35" s="15">
        <v>5866909702</v>
      </c>
      <c r="V35" s="13"/>
      <c r="W35" s="42">
        <f t="shared" si="1"/>
        <v>1.8252802957274894</v>
      </c>
    </row>
    <row r="36" spans="1:23" ht="21.75" customHeight="1" x14ac:dyDescent="0.2">
      <c r="A36" s="26" t="s">
        <v>64</v>
      </c>
      <c r="B36" s="26"/>
      <c r="D36" s="15">
        <v>0</v>
      </c>
      <c r="E36" s="13"/>
      <c r="F36" s="15">
        <v>1486559234</v>
      </c>
      <c r="G36" s="13"/>
      <c r="H36" s="15">
        <v>0</v>
      </c>
      <c r="I36" s="13"/>
      <c r="J36" s="15">
        <v>1486559234</v>
      </c>
      <c r="K36" s="13"/>
      <c r="L36" s="42">
        <f t="shared" si="0"/>
        <v>0.46249003582362447</v>
      </c>
      <c r="M36" s="13"/>
      <c r="N36" s="15">
        <v>0</v>
      </c>
      <c r="O36" s="13"/>
      <c r="P36" s="27">
        <v>1486559234</v>
      </c>
      <c r="Q36" s="27"/>
      <c r="R36" s="13"/>
      <c r="S36" s="15">
        <v>0</v>
      </c>
      <c r="T36" s="13"/>
      <c r="U36" s="15">
        <v>1486559234</v>
      </c>
      <c r="V36" s="13"/>
      <c r="W36" s="42">
        <f t="shared" si="1"/>
        <v>0.46249003582362447</v>
      </c>
    </row>
    <row r="37" spans="1:23" ht="21.75" customHeight="1" x14ac:dyDescent="0.2">
      <c r="A37" s="26" t="s">
        <v>61</v>
      </c>
      <c r="B37" s="26"/>
      <c r="D37" s="15">
        <v>0</v>
      </c>
      <c r="E37" s="13"/>
      <c r="F37" s="15">
        <v>-130231856</v>
      </c>
      <c r="G37" s="13"/>
      <c r="H37" s="15">
        <v>0</v>
      </c>
      <c r="I37" s="13"/>
      <c r="J37" s="15">
        <v>-130231856</v>
      </c>
      <c r="K37" s="13"/>
      <c r="L37" s="42">
        <f t="shared" si="0"/>
        <v>-4.0517010267225657E-2</v>
      </c>
      <c r="M37" s="13"/>
      <c r="N37" s="15">
        <v>0</v>
      </c>
      <c r="O37" s="13"/>
      <c r="P37" s="27">
        <v>-130231856</v>
      </c>
      <c r="Q37" s="27"/>
      <c r="R37" s="13"/>
      <c r="S37" s="15">
        <v>0</v>
      </c>
      <c r="T37" s="13"/>
      <c r="U37" s="15">
        <v>-130231856</v>
      </c>
      <c r="V37" s="13"/>
      <c r="W37" s="42">
        <f t="shared" si="1"/>
        <v>-4.0517010267225657E-2</v>
      </c>
    </row>
    <row r="38" spans="1:23" ht="21.75" customHeight="1" x14ac:dyDescent="0.2">
      <c r="A38" s="26" t="s">
        <v>34</v>
      </c>
      <c r="B38" s="26"/>
      <c r="D38" s="15">
        <v>0</v>
      </c>
      <c r="E38" s="13"/>
      <c r="F38" s="15">
        <v>2338005600</v>
      </c>
      <c r="G38" s="13"/>
      <c r="H38" s="15">
        <v>0</v>
      </c>
      <c r="I38" s="13"/>
      <c r="J38" s="15">
        <v>2338005600</v>
      </c>
      <c r="K38" s="13"/>
      <c r="L38" s="42">
        <f t="shared" si="0"/>
        <v>0.72738729071043173</v>
      </c>
      <c r="M38" s="13"/>
      <c r="N38" s="15">
        <v>0</v>
      </c>
      <c r="O38" s="13"/>
      <c r="P38" s="27">
        <v>2338005600</v>
      </c>
      <c r="Q38" s="27"/>
      <c r="R38" s="13"/>
      <c r="S38" s="15">
        <v>0</v>
      </c>
      <c r="T38" s="13"/>
      <c r="U38" s="15">
        <v>2338005600</v>
      </c>
      <c r="V38" s="13"/>
      <c r="W38" s="42">
        <f t="shared" si="1"/>
        <v>0.72738729071043173</v>
      </c>
    </row>
    <row r="39" spans="1:23" ht="21.75" customHeight="1" x14ac:dyDescent="0.2">
      <c r="A39" s="26" t="s">
        <v>50</v>
      </c>
      <c r="B39" s="26"/>
      <c r="D39" s="15">
        <v>0</v>
      </c>
      <c r="E39" s="13"/>
      <c r="F39" s="15">
        <v>8825175900</v>
      </c>
      <c r="G39" s="13"/>
      <c r="H39" s="15">
        <v>0</v>
      </c>
      <c r="I39" s="13"/>
      <c r="J39" s="15">
        <v>8825175900</v>
      </c>
      <c r="K39" s="13"/>
      <c r="L39" s="42">
        <f t="shared" si="0"/>
        <v>2.7456396117887807</v>
      </c>
      <c r="M39" s="13"/>
      <c r="N39" s="15">
        <v>0</v>
      </c>
      <c r="O39" s="13"/>
      <c r="P39" s="27">
        <v>8825175900</v>
      </c>
      <c r="Q39" s="27"/>
      <c r="R39" s="13"/>
      <c r="S39" s="15">
        <v>0</v>
      </c>
      <c r="T39" s="13"/>
      <c r="U39" s="15">
        <v>8825175900</v>
      </c>
      <c r="V39" s="13"/>
      <c r="W39" s="42">
        <f t="shared" si="1"/>
        <v>2.7456396117887807</v>
      </c>
    </row>
    <row r="40" spans="1:23" ht="21.75" customHeight="1" x14ac:dyDescent="0.2">
      <c r="A40" s="26" t="s">
        <v>24</v>
      </c>
      <c r="B40" s="26"/>
      <c r="D40" s="15">
        <v>0</v>
      </c>
      <c r="E40" s="13"/>
      <c r="F40" s="15">
        <v>-440734789</v>
      </c>
      <c r="G40" s="13"/>
      <c r="H40" s="15">
        <v>0</v>
      </c>
      <c r="I40" s="13"/>
      <c r="J40" s="15">
        <v>-440734789</v>
      </c>
      <c r="K40" s="13"/>
      <c r="L40" s="42">
        <f t="shared" si="0"/>
        <v>-0.13711895475893804</v>
      </c>
      <c r="M40" s="13"/>
      <c r="N40" s="15">
        <v>0</v>
      </c>
      <c r="O40" s="13"/>
      <c r="P40" s="27">
        <v>-440734789</v>
      </c>
      <c r="Q40" s="27"/>
      <c r="R40" s="13"/>
      <c r="S40" s="15">
        <v>0</v>
      </c>
      <c r="T40" s="13"/>
      <c r="U40" s="15">
        <v>-440734789</v>
      </c>
      <c r="V40" s="13"/>
      <c r="W40" s="42">
        <f t="shared" si="1"/>
        <v>-0.13711895475893804</v>
      </c>
    </row>
    <row r="41" spans="1:23" ht="21.75" customHeight="1" x14ac:dyDescent="0.2">
      <c r="A41" s="26" t="s">
        <v>45</v>
      </c>
      <c r="B41" s="26"/>
      <c r="D41" s="15">
        <v>0</v>
      </c>
      <c r="E41" s="13"/>
      <c r="F41" s="15">
        <v>9797750666</v>
      </c>
      <c r="G41" s="13"/>
      <c r="H41" s="15">
        <v>0</v>
      </c>
      <c r="I41" s="13"/>
      <c r="J41" s="15">
        <v>9797750666</v>
      </c>
      <c r="K41" s="13"/>
      <c r="L41" s="42">
        <f t="shared" si="0"/>
        <v>3.0482216603750083</v>
      </c>
      <c r="M41" s="13"/>
      <c r="N41" s="15">
        <v>0</v>
      </c>
      <c r="O41" s="13"/>
      <c r="P41" s="27">
        <v>9797750666</v>
      </c>
      <c r="Q41" s="27"/>
      <c r="R41" s="13"/>
      <c r="S41" s="15">
        <v>0</v>
      </c>
      <c r="T41" s="13"/>
      <c r="U41" s="15">
        <v>9797750666</v>
      </c>
      <c r="V41" s="13"/>
      <c r="W41" s="42">
        <f t="shared" si="1"/>
        <v>3.0482216603750083</v>
      </c>
    </row>
    <row r="42" spans="1:23" ht="21.75" customHeight="1" x14ac:dyDescent="0.2">
      <c r="A42" s="26" t="s">
        <v>39</v>
      </c>
      <c r="B42" s="26"/>
      <c r="D42" s="15">
        <v>0</v>
      </c>
      <c r="E42" s="13"/>
      <c r="F42" s="15">
        <v>14769594900</v>
      </c>
      <c r="G42" s="13"/>
      <c r="H42" s="15">
        <v>0</v>
      </c>
      <c r="I42" s="13"/>
      <c r="J42" s="15">
        <v>14769594900</v>
      </c>
      <c r="K42" s="13"/>
      <c r="L42" s="42">
        <f t="shared" si="0"/>
        <v>4.5950341689522087</v>
      </c>
      <c r="M42" s="13"/>
      <c r="N42" s="15">
        <v>0</v>
      </c>
      <c r="O42" s="13"/>
      <c r="P42" s="27">
        <v>14769594900</v>
      </c>
      <c r="Q42" s="27"/>
      <c r="R42" s="13"/>
      <c r="S42" s="15">
        <v>0</v>
      </c>
      <c r="T42" s="13"/>
      <c r="U42" s="15">
        <v>14769594900</v>
      </c>
      <c r="V42" s="13"/>
      <c r="W42" s="42">
        <f t="shared" si="1"/>
        <v>4.5950341689522087</v>
      </c>
    </row>
    <row r="43" spans="1:23" ht="21.75" customHeight="1" x14ac:dyDescent="0.2">
      <c r="A43" s="26" t="s">
        <v>37</v>
      </c>
      <c r="B43" s="26"/>
      <c r="D43" s="15">
        <v>0</v>
      </c>
      <c r="E43" s="13"/>
      <c r="F43" s="15">
        <v>26302563000</v>
      </c>
      <c r="G43" s="13"/>
      <c r="H43" s="15">
        <v>0</v>
      </c>
      <c r="I43" s="13"/>
      <c r="J43" s="15">
        <v>26302563000</v>
      </c>
      <c r="K43" s="13"/>
      <c r="L43" s="42">
        <f t="shared" si="0"/>
        <v>8.1831070204923577</v>
      </c>
      <c r="M43" s="13"/>
      <c r="N43" s="15">
        <v>0</v>
      </c>
      <c r="O43" s="13"/>
      <c r="P43" s="27">
        <v>26302563000</v>
      </c>
      <c r="Q43" s="27"/>
      <c r="R43" s="13"/>
      <c r="S43" s="15">
        <v>0</v>
      </c>
      <c r="T43" s="13"/>
      <c r="U43" s="15">
        <v>26302563000</v>
      </c>
      <c r="V43" s="13"/>
      <c r="W43" s="42">
        <f t="shared" si="1"/>
        <v>8.1831070204923577</v>
      </c>
    </row>
    <row r="44" spans="1:23" ht="21.75" customHeight="1" x14ac:dyDescent="0.2">
      <c r="A44" s="26" t="s">
        <v>47</v>
      </c>
      <c r="B44" s="26"/>
      <c r="D44" s="15">
        <v>0</v>
      </c>
      <c r="E44" s="13"/>
      <c r="F44" s="15">
        <v>13136850697</v>
      </c>
      <c r="G44" s="13"/>
      <c r="H44" s="15">
        <v>0</v>
      </c>
      <c r="I44" s="13"/>
      <c r="J44" s="15">
        <v>13136850697</v>
      </c>
      <c r="K44" s="13"/>
      <c r="L44" s="42">
        <f t="shared" si="0"/>
        <v>4.0870638791276965</v>
      </c>
      <c r="M44" s="13"/>
      <c r="N44" s="15">
        <v>0</v>
      </c>
      <c r="O44" s="13"/>
      <c r="P44" s="27">
        <v>13136850697</v>
      </c>
      <c r="Q44" s="27"/>
      <c r="R44" s="13"/>
      <c r="S44" s="15">
        <v>0</v>
      </c>
      <c r="T44" s="13"/>
      <c r="U44" s="15">
        <v>13136850697</v>
      </c>
      <c r="V44" s="13"/>
      <c r="W44" s="42">
        <f t="shared" si="1"/>
        <v>4.0870638791276965</v>
      </c>
    </row>
    <row r="45" spans="1:23" ht="21.75" customHeight="1" x14ac:dyDescent="0.2">
      <c r="A45" s="26" t="s">
        <v>48</v>
      </c>
      <c r="B45" s="26"/>
      <c r="D45" s="15">
        <v>0</v>
      </c>
      <c r="E45" s="13"/>
      <c r="F45" s="15">
        <v>41824653750</v>
      </c>
      <c r="G45" s="13"/>
      <c r="H45" s="15">
        <v>0</v>
      </c>
      <c r="I45" s="13"/>
      <c r="J45" s="15">
        <v>41824653750</v>
      </c>
      <c r="K45" s="13"/>
      <c r="L45" s="42">
        <f t="shared" si="0"/>
        <v>13.012253510476793</v>
      </c>
      <c r="M45" s="13"/>
      <c r="N45" s="15">
        <v>0</v>
      </c>
      <c r="O45" s="13"/>
      <c r="P45" s="27">
        <v>41824653750</v>
      </c>
      <c r="Q45" s="27"/>
      <c r="R45" s="13"/>
      <c r="S45" s="15">
        <v>0</v>
      </c>
      <c r="T45" s="13"/>
      <c r="U45" s="15">
        <v>41824653750</v>
      </c>
      <c r="V45" s="13"/>
      <c r="W45" s="42">
        <f t="shared" si="1"/>
        <v>13.012253510476793</v>
      </c>
    </row>
    <row r="46" spans="1:23" ht="21.75" customHeight="1" x14ac:dyDescent="0.2">
      <c r="A46" s="26" t="s">
        <v>27</v>
      </c>
      <c r="B46" s="26"/>
      <c r="D46" s="15">
        <v>0</v>
      </c>
      <c r="E46" s="13"/>
      <c r="F46" s="15">
        <v>16810329848</v>
      </c>
      <c r="G46" s="13"/>
      <c r="H46" s="15">
        <v>0</v>
      </c>
      <c r="I46" s="13"/>
      <c r="J46" s="15">
        <v>16810329848</v>
      </c>
      <c r="K46" s="13"/>
      <c r="L46" s="42">
        <f t="shared" si="0"/>
        <v>5.2299362687948321</v>
      </c>
      <c r="M46" s="13"/>
      <c r="N46" s="15">
        <v>0</v>
      </c>
      <c r="O46" s="13"/>
      <c r="P46" s="27">
        <v>16810329848</v>
      </c>
      <c r="Q46" s="27"/>
      <c r="R46" s="13"/>
      <c r="S46" s="15">
        <v>0</v>
      </c>
      <c r="T46" s="13"/>
      <c r="U46" s="15">
        <v>16810329848</v>
      </c>
      <c r="V46" s="13"/>
      <c r="W46" s="42">
        <f t="shared" si="1"/>
        <v>5.2299362687948321</v>
      </c>
    </row>
    <row r="47" spans="1:23" ht="21.75" customHeight="1" x14ac:dyDescent="0.2">
      <c r="A47" s="26" t="s">
        <v>30</v>
      </c>
      <c r="B47" s="26"/>
      <c r="D47" s="15">
        <v>0</v>
      </c>
      <c r="E47" s="13"/>
      <c r="F47" s="15">
        <v>3294449542</v>
      </c>
      <c r="G47" s="13"/>
      <c r="H47" s="15">
        <v>0</v>
      </c>
      <c r="I47" s="13"/>
      <c r="J47" s="15">
        <v>3294449542</v>
      </c>
      <c r="K47" s="13"/>
      <c r="L47" s="42">
        <f t="shared" si="0"/>
        <v>1.0249508071056812</v>
      </c>
      <c r="M47" s="13"/>
      <c r="N47" s="15">
        <v>0</v>
      </c>
      <c r="O47" s="13"/>
      <c r="P47" s="27">
        <v>3294449542</v>
      </c>
      <c r="Q47" s="27"/>
      <c r="R47" s="13"/>
      <c r="S47" s="15">
        <v>0</v>
      </c>
      <c r="T47" s="13"/>
      <c r="U47" s="15">
        <v>3294449542</v>
      </c>
      <c r="V47" s="13"/>
      <c r="W47" s="42">
        <f t="shared" si="1"/>
        <v>1.0249508071056812</v>
      </c>
    </row>
    <row r="48" spans="1:23" ht="21.75" customHeight="1" x14ac:dyDescent="0.2">
      <c r="A48" s="26" t="s">
        <v>62</v>
      </c>
      <c r="B48" s="26"/>
      <c r="D48" s="15">
        <v>0</v>
      </c>
      <c r="E48" s="13"/>
      <c r="F48" s="15">
        <v>3066929750</v>
      </c>
      <c r="G48" s="13"/>
      <c r="H48" s="15">
        <v>0</v>
      </c>
      <c r="I48" s="13"/>
      <c r="J48" s="15">
        <v>3066929750</v>
      </c>
      <c r="K48" s="13"/>
      <c r="L48" s="42">
        <f t="shared" si="0"/>
        <v>0.95416611562081866</v>
      </c>
      <c r="M48" s="13"/>
      <c r="N48" s="15">
        <v>0</v>
      </c>
      <c r="O48" s="13"/>
      <c r="P48" s="27">
        <v>3066929750</v>
      </c>
      <c r="Q48" s="27"/>
      <c r="R48" s="13"/>
      <c r="S48" s="15">
        <v>0</v>
      </c>
      <c r="T48" s="13"/>
      <c r="U48" s="15">
        <v>3066929750</v>
      </c>
      <c r="V48" s="13"/>
      <c r="W48" s="42">
        <f t="shared" si="1"/>
        <v>0.95416611562081866</v>
      </c>
    </row>
    <row r="49" spans="1:23" ht="21.75" customHeight="1" x14ac:dyDescent="0.2">
      <c r="A49" s="26" t="s">
        <v>46</v>
      </c>
      <c r="B49" s="26"/>
      <c r="D49" s="15">
        <v>0</v>
      </c>
      <c r="E49" s="13"/>
      <c r="F49" s="15">
        <v>11057812200</v>
      </c>
      <c r="G49" s="13"/>
      <c r="H49" s="15">
        <v>0</v>
      </c>
      <c r="I49" s="13"/>
      <c r="J49" s="15">
        <v>11057812200</v>
      </c>
      <c r="K49" s="13"/>
      <c r="L49" s="42">
        <f t="shared" si="0"/>
        <v>3.4402449922886236</v>
      </c>
      <c r="M49" s="13"/>
      <c r="N49" s="15">
        <v>0</v>
      </c>
      <c r="O49" s="13"/>
      <c r="P49" s="27">
        <v>11057812200</v>
      </c>
      <c r="Q49" s="27"/>
      <c r="R49" s="13"/>
      <c r="S49" s="15">
        <v>0</v>
      </c>
      <c r="T49" s="13"/>
      <c r="U49" s="15">
        <v>11057812200</v>
      </c>
      <c r="V49" s="13"/>
      <c r="W49" s="42">
        <f t="shared" si="1"/>
        <v>3.4402449922886236</v>
      </c>
    </row>
    <row r="50" spans="1:23" ht="21.75" customHeight="1" x14ac:dyDescent="0.2">
      <c r="A50" s="26" t="s">
        <v>56</v>
      </c>
      <c r="B50" s="26"/>
      <c r="D50" s="15">
        <v>0</v>
      </c>
      <c r="E50" s="13"/>
      <c r="F50" s="15">
        <v>6896027360</v>
      </c>
      <c r="G50" s="13"/>
      <c r="H50" s="15">
        <v>0</v>
      </c>
      <c r="I50" s="13"/>
      <c r="J50" s="15">
        <v>6896027360</v>
      </c>
      <c r="K50" s="13"/>
      <c r="L50" s="42">
        <f t="shared" si="0"/>
        <v>2.1454536541980098</v>
      </c>
      <c r="M50" s="13"/>
      <c r="N50" s="15">
        <v>0</v>
      </c>
      <c r="O50" s="13"/>
      <c r="P50" s="27">
        <v>6896027360</v>
      </c>
      <c r="Q50" s="27"/>
      <c r="R50" s="13"/>
      <c r="S50" s="15">
        <v>0</v>
      </c>
      <c r="T50" s="13"/>
      <c r="U50" s="15">
        <v>6896027360</v>
      </c>
      <c r="V50" s="13"/>
      <c r="W50" s="42">
        <f t="shared" si="1"/>
        <v>2.1454536541980098</v>
      </c>
    </row>
    <row r="51" spans="1:23" ht="21.75" customHeight="1" x14ac:dyDescent="0.2">
      <c r="A51" s="26" t="s">
        <v>59</v>
      </c>
      <c r="B51" s="26"/>
      <c r="D51" s="15">
        <v>0</v>
      </c>
      <c r="E51" s="13"/>
      <c r="F51" s="15">
        <v>6419972520</v>
      </c>
      <c r="G51" s="13"/>
      <c r="H51" s="15">
        <v>0</v>
      </c>
      <c r="I51" s="13"/>
      <c r="J51" s="15">
        <v>6419972520</v>
      </c>
      <c r="K51" s="13"/>
      <c r="L51" s="42">
        <f t="shared" si="0"/>
        <v>1.9973461217365016</v>
      </c>
      <c r="M51" s="13"/>
      <c r="N51" s="15">
        <v>0</v>
      </c>
      <c r="O51" s="13"/>
      <c r="P51" s="27">
        <v>6419972520</v>
      </c>
      <c r="Q51" s="27"/>
      <c r="R51" s="13"/>
      <c r="S51" s="15">
        <v>0</v>
      </c>
      <c r="T51" s="13"/>
      <c r="U51" s="15">
        <v>6419972520</v>
      </c>
      <c r="V51" s="13"/>
      <c r="W51" s="42">
        <f t="shared" si="1"/>
        <v>1.9973461217365016</v>
      </c>
    </row>
    <row r="52" spans="1:23" ht="21.75" customHeight="1" x14ac:dyDescent="0.2">
      <c r="A52" s="26" t="s">
        <v>36</v>
      </c>
      <c r="B52" s="26"/>
      <c r="D52" s="15">
        <v>0</v>
      </c>
      <c r="E52" s="13"/>
      <c r="F52" s="15">
        <v>12167173893</v>
      </c>
      <c r="G52" s="13"/>
      <c r="H52" s="15">
        <v>0</v>
      </c>
      <c r="I52" s="13"/>
      <c r="J52" s="15">
        <v>12167173893</v>
      </c>
      <c r="K52" s="13"/>
      <c r="L52" s="42">
        <f t="shared" si="0"/>
        <v>3.785383428351055</v>
      </c>
      <c r="M52" s="13"/>
      <c r="N52" s="15">
        <v>0</v>
      </c>
      <c r="O52" s="13"/>
      <c r="P52" s="27">
        <v>12167173893</v>
      </c>
      <c r="Q52" s="27"/>
      <c r="R52" s="13"/>
      <c r="S52" s="15">
        <v>0</v>
      </c>
      <c r="T52" s="13"/>
      <c r="U52" s="15">
        <v>12167173893</v>
      </c>
      <c r="V52" s="13"/>
      <c r="W52" s="42">
        <f t="shared" si="1"/>
        <v>3.785383428351055</v>
      </c>
    </row>
    <row r="53" spans="1:23" ht="21.75" customHeight="1" x14ac:dyDescent="0.2">
      <c r="A53" s="26" t="s">
        <v>35</v>
      </c>
      <c r="B53" s="26"/>
      <c r="D53" s="15">
        <v>0</v>
      </c>
      <c r="E53" s="13"/>
      <c r="F53" s="15">
        <v>6320169900</v>
      </c>
      <c r="G53" s="13"/>
      <c r="H53" s="15">
        <v>0</v>
      </c>
      <c r="I53" s="13"/>
      <c r="J53" s="15">
        <v>6320169900</v>
      </c>
      <c r="K53" s="13"/>
      <c r="L53" s="42">
        <f t="shared" si="0"/>
        <v>1.9662960860276042</v>
      </c>
      <c r="M53" s="13"/>
      <c r="N53" s="15">
        <v>0</v>
      </c>
      <c r="O53" s="13"/>
      <c r="P53" s="27">
        <v>6320169900</v>
      </c>
      <c r="Q53" s="27"/>
      <c r="R53" s="13"/>
      <c r="S53" s="15">
        <v>0</v>
      </c>
      <c r="T53" s="13"/>
      <c r="U53" s="15">
        <v>6320169900</v>
      </c>
      <c r="V53" s="13"/>
      <c r="W53" s="42">
        <f t="shared" si="1"/>
        <v>1.9662960860276042</v>
      </c>
    </row>
    <row r="54" spans="1:23" ht="21.75" customHeight="1" x14ac:dyDescent="0.2">
      <c r="A54" s="26" t="s">
        <v>23</v>
      </c>
      <c r="B54" s="26"/>
      <c r="D54" s="15">
        <v>0</v>
      </c>
      <c r="E54" s="13"/>
      <c r="F54" s="15">
        <v>2512958400</v>
      </c>
      <c r="G54" s="13"/>
      <c r="H54" s="15">
        <v>0</v>
      </c>
      <c r="I54" s="13"/>
      <c r="J54" s="15">
        <v>2512958400</v>
      </c>
      <c r="K54" s="13"/>
      <c r="L54" s="42">
        <f t="shared" si="0"/>
        <v>0.78181763219216471</v>
      </c>
      <c r="M54" s="13"/>
      <c r="N54" s="15">
        <v>0</v>
      </c>
      <c r="O54" s="13"/>
      <c r="P54" s="27">
        <v>2512958400</v>
      </c>
      <c r="Q54" s="27"/>
      <c r="R54" s="13"/>
      <c r="S54" s="15">
        <v>0</v>
      </c>
      <c r="T54" s="13"/>
      <c r="U54" s="15">
        <v>2512958400</v>
      </c>
      <c r="V54" s="13"/>
      <c r="W54" s="42">
        <f t="shared" si="1"/>
        <v>0.78181763219216471</v>
      </c>
    </row>
    <row r="55" spans="1:23" ht="21.75" customHeight="1" x14ac:dyDescent="0.2">
      <c r="A55" s="26" t="s">
        <v>31</v>
      </c>
      <c r="B55" s="26"/>
      <c r="D55" s="15">
        <v>0</v>
      </c>
      <c r="E55" s="13"/>
      <c r="F55" s="15">
        <v>7037874000</v>
      </c>
      <c r="G55" s="13"/>
      <c r="H55" s="15">
        <v>0</v>
      </c>
      <c r="I55" s="13"/>
      <c r="J55" s="15">
        <v>7037874000</v>
      </c>
      <c r="K55" s="13"/>
      <c r="L55" s="42">
        <f t="shared" si="0"/>
        <v>2.1895841914242586</v>
      </c>
      <c r="M55" s="13"/>
      <c r="N55" s="15">
        <v>0</v>
      </c>
      <c r="O55" s="13"/>
      <c r="P55" s="27">
        <v>7037874000</v>
      </c>
      <c r="Q55" s="27"/>
      <c r="R55" s="13"/>
      <c r="S55" s="15">
        <v>0</v>
      </c>
      <c r="T55" s="13"/>
      <c r="U55" s="15">
        <v>7037874000</v>
      </c>
      <c r="V55" s="13"/>
      <c r="W55" s="42">
        <f t="shared" si="1"/>
        <v>2.1895841914242586</v>
      </c>
    </row>
    <row r="56" spans="1:23" ht="21.75" customHeight="1" x14ac:dyDescent="0.2">
      <c r="A56" s="28" t="s">
        <v>29</v>
      </c>
      <c r="B56" s="28"/>
      <c r="D56" s="17">
        <v>0</v>
      </c>
      <c r="E56" s="13"/>
      <c r="F56" s="17">
        <v>-139763430</v>
      </c>
      <c r="G56" s="13"/>
      <c r="H56" s="17">
        <v>0</v>
      </c>
      <c r="I56" s="13"/>
      <c r="J56" s="17">
        <v>-139763430</v>
      </c>
      <c r="K56" s="13"/>
      <c r="L56" s="42">
        <f t="shared" si="0"/>
        <v>-4.3482420524611695E-2</v>
      </c>
      <c r="M56" s="13"/>
      <c r="N56" s="17">
        <v>0</v>
      </c>
      <c r="O56" s="13"/>
      <c r="P56" s="27">
        <v>-139763430</v>
      </c>
      <c r="Q56" s="36"/>
      <c r="R56" s="13"/>
      <c r="S56" s="17">
        <v>0</v>
      </c>
      <c r="T56" s="13"/>
      <c r="U56" s="17">
        <v>-139763430</v>
      </c>
      <c r="V56" s="13"/>
      <c r="W56" s="42">
        <f t="shared" si="1"/>
        <v>-4.3482420524611695E-2</v>
      </c>
    </row>
    <row r="57" spans="1:23" ht="21.75" customHeight="1" thickBot="1" x14ac:dyDescent="0.25">
      <c r="A57" s="25" t="s">
        <v>67</v>
      </c>
      <c r="B57" s="25"/>
      <c r="D57" s="18">
        <v>1042857143</v>
      </c>
      <c r="E57" s="13"/>
      <c r="F57" s="18">
        <v>318589688948</v>
      </c>
      <c r="G57" s="13"/>
      <c r="H57" s="18">
        <v>152617203</v>
      </c>
      <c r="I57" s="13"/>
      <c r="J57" s="18">
        <v>319785163294</v>
      </c>
      <c r="K57" s="13"/>
      <c r="L57" s="43">
        <f>SUM(L9:L56)</f>
        <v>99.48978032294518</v>
      </c>
      <c r="M57" s="13"/>
      <c r="N57" s="18">
        <v>1042857143</v>
      </c>
      <c r="O57" s="13"/>
      <c r="P57" s="13"/>
      <c r="Q57" s="18">
        <v>318589688948</v>
      </c>
      <c r="R57" s="13"/>
      <c r="S57" s="18">
        <v>152617203</v>
      </c>
      <c r="T57" s="13"/>
      <c r="U57" s="18">
        <v>319785163294</v>
      </c>
      <c r="V57" s="13"/>
      <c r="W57" s="19">
        <f>SUM(W9:W56)</f>
        <v>99.48978032294518</v>
      </c>
    </row>
    <row r="58" spans="1:23" ht="13.5" thickTop="1" x14ac:dyDescent="0.2"/>
    <row r="59" spans="1:23" x14ac:dyDescent="0.2">
      <c r="D59" s="20"/>
      <c r="F59" s="20"/>
      <c r="H59" s="20"/>
      <c r="N59" s="20"/>
      <c r="Q59" s="20"/>
    </row>
  </sheetData>
  <mergeCells count="10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54:B54"/>
    <mergeCell ref="P54:Q54"/>
    <mergeCell ref="A55:B55"/>
    <mergeCell ref="P55:Q55"/>
    <mergeCell ref="A56:B56"/>
    <mergeCell ref="P56:Q56"/>
    <mergeCell ref="A57:B57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31"/>
  <sheetViews>
    <sheetView rightToLeft="1" workbookViewId="0">
      <selection activeCell="D8" sqref="D8:D12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5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5" ht="21.75" customHeight="1" x14ac:dyDescent="0.2">
      <c r="A2" s="33" t="s">
        <v>83</v>
      </c>
      <c r="B2" s="33"/>
      <c r="C2" s="33"/>
      <c r="D2" s="33"/>
      <c r="E2" s="33"/>
      <c r="F2" s="33"/>
      <c r="G2" s="33"/>
      <c r="H2" s="33"/>
      <c r="I2" s="33"/>
      <c r="J2" s="33"/>
    </row>
    <row r="3" spans="1:15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5" ht="14.45" customHeight="1" x14ac:dyDescent="0.2"/>
    <row r="5" spans="1:15" ht="14.45" customHeight="1" x14ac:dyDescent="0.2">
      <c r="A5" s="1" t="s">
        <v>109</v>
      </c>
      <c r="B5" s="34" t="s">
        <v>110</v>
      </c>
      <c r="C5" s="34"/>
      <c r="D5" s="34"/>
      <c r="E5" s="34"/>
      <c r="F5" s="34"/>
      <c r="G5" s="34"/>
      <c r="H5" s="34"/>
      <c r="I5" s="34"/>
      <c r="J5" s="34"/>
    </row>
    <row r="6" spans="1:15" ht="14.45" customHeight="1" x14ac:dyDescent="0.2">
      <c r="D6" s="30" t="s">
        <v>102</v>
      </c>
      <c r="E6" s="30"/>
      <c r="F6" s="30"/>
      <c r="H6" s="30" t="s">
        <v>103</v>
      </c>
      <c r="I6" s="30"/>
      <c r="J6" s="30"/>
    </row>
    <row r="7" spans="1:15" ht="36.4" customHeight="1" x14ac:dyDescent="0.2">
      <c r="A7" s="30" t="s">
        <v>111</v>
      </c>
      <c r="B7" s="30"/>
      <c r="D7" s="10" t="s">
        <v>112</v>
      </c>
      <c r="E7" s="3"/>
      <c r="F7" s="10" t="s">
        <v>113</v>
      </c>
      <c r="H7" s="10" t="s">
        <v>112</v>
      </c>
      <c r="I7" s="3"/>
      <c r="J7" s="10" t="s">
        <v>113</v>
      </c>
    </row>
    <row r="8" spans="1:15" ht="21.75" customHeight="1" x14ac:dyDescent="0.2">
      <c r="A8" s="31" t="s">
        <v>75</v>
      </c>
      <c r="B8" s="31"/>
      <c r="D8" s="12">
        <v>16007307</v>
      </c>
      <c r="E8" s="13"/>
      <c r="F8" s="14">
        <f>D8/$D$13*100</f>
        <v>33.276090630134</v>
      </c>
      <c r="G8" s="13"/>
      <c r="H8" s="12">
        <v>16007307</v>
      </c>
      <c r="I8" s="13"/>
      <c r="J8" s="14">
        <f>H8/$H$13*100</f>
        <v>33.276090630134</v>
      </c>
      <c r="K8" s="13"/>
      <c r="L8" s="13"/>
      <c r="M8" s="13"/>
      <c r="N8" s="13"/>
      <c r="O8" s="13"/>
    </row>
    <row r="9" spans="1:15" ht="21.75" customHeight="1" x14ac:dyDescent="0.2">
      <c r="A9" s="26" t="s">
        <v>76</v>
      </c>
      <c r="B9" s="26"/>
      <c r="D9" s="15">
        <v>23193</v>
      </c>
      <c r="E9" s="13"/>
      <c r="F9" s="16">
        <f t="shared" ref="F9:F12" si="0">D9/$D$13*100</f>
        <v>4.8213754505033103E-2</v>
      </c>
      <c r="G9" s="13"/>
      <c r="H9" s="15">
        <v>23193</v>
      </c>
      <c r="I9" s="13"/>
      <c r="J9" s="16">
        <f t="shared" ref="J9:J12" si="1">H9/$H$13*100</f>
        <v>4.8213754505033103E-2</v>
      </c>
      <c r="K9" s="13"/>
      <c r="L9" s="13"/>
      <c r="M9" s="13"/>
      <c r="N9" s="13"/>
      <c r="O9" s="13"/>
    </row>
    <row r="10" spans="1:15" ht="21.75" customHeight="1" x14ac:dyDescent="0.2">
      <c r="A10" s="26" t="s">
        <v>77</v>
      </c>
      <c r="B10" s="26"/>
      <c r="D10" s="15">
        <v>16296</v>
      </c>
      <c r="E10" s="13"/>
      <c r="F10" s="16">
        <f t="shared" si="0"/>
        <v>3.3876227457164641E-2</v>
      </c>
      <c r="G10" s="13"/>
      <c r="H10" s="15">
        <v>16296</v>
      </c>
      <c r="I10" s="13"/>
      <c r="J10" s="16">
        <f t="shared" si="1"/>
        <v>3.3876227457164641E-2</v>
      </c>
      <c r="K10" s="13"/>
      <c r="L10" s="13"/>
      <c r="M10" s="13"/>
      <c r="N10" s="13"/>
      <c r="O10" s="13"/>
    </row>
    <row r="11" spans="1:15" ht="21.75" customHeight="1" x14ac:dyDescent="0.2">
      <c r="A11" s="26" t="s">
        <v>78</v>
      </c>
      <c r="B11" s="26"/>
      <c r="D11" s="15">
        <v>32017683</v>
      </c>
      <c r="E11" s="13"/>
      <c r="F11" s="16">
        <f t="shared" si="0"/>
        <v>66.558561116801258</v>
      </c>
      <c r="G11" s="13"/>
      <c r="H11" s="15">
        <v>32017683</v>
      </c>
      <c r="I11" s="13"/>
      <c r="J11" s="16">
        <f t="shared" si="1"/>
        <v>66.558561116801258</v>
      </c>
      <c r="K11" s="13"/>
      <c r="L11" s="13"/>
      <c r="M11" s="13"/>
      <c r="N11" s="13"/>
      <c r="O11" s="13"/>
    </row>
    <row r="12" spans="1:15" ht="21.75" customHeight="1" x14ac:dyDescent="0.2">
      <c r="A12" s="28" t="s">
        <v>80</v>
      </c>
      <c r="B12" s="28"/>
      <c r="D12" s="17">
        <v>40051</v>
      </c>
      <c r="E12" s="13"/>
      <c r="F12" s="16">
        <f t="shared" si="0"/>
        <v>8.325827110253442E-2</v>
      </c>
      <c r="G12" s="13"/>
      <c r="H12" s="17">
        <v>40051</v>
      </c>
      <c r="I12" s="13"/>
      <c r="J12" s="16">
        <f t="shared" si="1"/>
        <v>8.325827110253442E-2</v>
      </c>
      <c r="K12" s="13"/>
      <c r="L12" s="13"/>
      <c r="M12" s="13"/>
      <c r="N12" s="13"/>
      <c r="O12" s="13"/>
    </row>
    <row r="13" spans="1:15" ht="21.75" customHeight="1" x14ac:dyDescent="0.2">
      <c r="A13" s="25" t="s">
        <v>67</v>
      </c>
      <c r="B13" s="25"/>
      <c r="D13" s="18">
        <v>48104530</v>
      </c>
      <c r="E13" s="13"/>
      <c r="F13" s="18">
        <f>SUM(F8:F12)</f>
        <v>99.999999999999986</v>
      </c>
      <c r="G13" s="13"/>
      <c r="H13" s="18">
        <v>48104530</v>
      </c>
      <c r="I13" s="13"/>
      <c r="J13" s="18">
        <f>SUM(J8:J12)</f>
        <v>99.999999999999986</v>
      </c>
      <c r="K13" s="13"/>
      <c r="L13" s="13"/>
      <c r="M13" s="13"/>
      <c r="N13" s="13"/>
      <c r="O13" s="13"/>
    </row>
    <row r="14" spans="1:15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4:15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4:15" x14ac:dyDescent="0.2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4:15" x14ac:dyDescent="0.2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4:15" x14ac:dyDescent="0.2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4:15" x14ac:dyDescent="0.2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4:15" x14ac:dyDescent="0.2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4:15" x14ac:dyDescent="0.2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4:15" x14ac:dyDescent="0.2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4:15" x14ac:dyDescent="0.2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4:15" x14ac:dyDescent="0.2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4:15" x14ac:dyDescent="0.2"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4:15" x14ac:dyDescent="0.2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4:15" x14ac:dyDescent="0.2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4:15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4:15" x14ac:dyDescent="0.2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0"/>
  <sheetViews>
    <sheetView rightToLeft="1" workbookViewId="0">
      <selection activeCell="D8" sqref="D8:D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11" ht="29.1" customHeight="1" x14ac:dyDescent="0.2">
      <c r="A1" s="33" t="s">
        <v>0</v>
      </c>
      <c r="B1" s="33"/>
      <c r="C1" s="33"/>
      <c r="D1" s="33"/>
      <c r="E1" s="33"/>
      <c r="F1" s="33"/>
    </row>
    <row r="2" spans="1:11" ht="21.75" customHeight="1" x14ac:dyDescent="0.2">
      <c r="A2" s="33" t="s">
        <v>83</v>
      </c>
      <c r="B2" s="33"/>
      <c r="C2" s="33"/>
      <c r="D2" s="33"/>
      <c r="E2" s="33"/>
      <c r="F2" s="33"/>
    </row>
    <row r="3" spans="1:11" ht="21.75" customHeight="1" x14ac:dyDescent="0.2">
      <c r="A3" s="33" t="s">
        <v>2</v>
      </c>
      <c r="B3" s="33"/>
      <c r="C3" s="33"/>
      <c r="D3" s="33"/>
      <c r="E3" s="33"/>
      <c r="F3" s="33"/>
    </row>
    <row r="4" spans="1:11" ht="14.45" customHeight="1" x14ac:dyDescent="0.2"/>
    <row r="5" spans="1:11" ht="29.1" customHeight="1" x14ac:dyDescent="0.2">
      <c r="A5" s="1" t="s">
        <v>114</v>
      </c>
      <c r="B5" s="34" t="s">
        <v>98</v>
      </c>
      <c r="C5" s="34"/>
      <c r="D5" s="34"/>
      <c r="E5" s="34"/>
      <c r="F5" s="34"/>
    </row>
    <row r="6" spans="1:11" ht="14.45" customHeight="1" x14ac:dyDescent="0.2">
      <c r="D6" s="2" t="s">
        <v>102</v>
      </c>
      <c r="F6" s="2" t="s">
        <v>9</v>
      </c>
    </row>
    <row r="7" spans="1:11" ht="14.45" customHeight="1" x14ac:dyDescent="0.2">
      <c r="A7" s="30" t="s">
        <v>98</v>
      </c>
      <c r="B7" s="30"/>
      <c r="D7" s="4" t="s">
        <v>72</v>
      </c>
      <c r="F7" s="4" t="s">
        <v>72</v>
      </c>
    </row>
    <row r="8" spans="1:11" ht="21.75" customHeight="1" x14ac:dyDescent="0.2">
      <c r="A8" s="31" t="s">
        <v>98</v>
      </c>
      <c r="B8" s="31"/>
      <c r="D8" s="12">
        <f>1570040828+3600000</f>
        <v>1573640828</v>
      </c>
      <c r="E8" s="13"/>
      <c r="F8" s="12">
        <f>D8</f>
        <v>1573640828</v>
      </c>
      <c r="G8" s="13"/>
      <c r="H8" s="13"/>
      <c r="I8" s="13"/>
      <c r="J8" s="13"/>
      <c r="K8" s="13"/>
    </row>
    <row r="9" spans="1:11" ht="21.75" customHeight="1" x14ac:dyDescent="0.2">
      <c r="A9" s="26" t="s">
        <v>115</v>
      </c>
      <c r="B9" s="26"/>
      <c r="D9" s="15">
        <v>0</v>
      </c>
      <c r="E9" s="13"/>
      <c r="F9" s="15">
        <v>0</v>
      </c>
      <c r="G9" s="13"/>
      <c r="H9" s="13"/>
      <c r="I9" s="13"/>
      <c r="J9" s="13"/>
      <c r="K9" s="13"/>
    </row>
    <row r="10" spans="1:11" ht="21.75" customHeight="1" x14ac:dyDescent="0.2">
      <c r="A10" s="28" t="s">
        <v>116</v>
      </c>
      <c r="B10" s="28"/>
      <c r="D10" s="17">
        <v>18228941</v>
      </c>
      <c r="E10" s="13"/>
      <c r="F10" s="17">
        <v>18228941</v>
      </c>
      <c r="G10" s="13"/>
      <c r="H10" s="13"/>
      <c r="I10" s="13"/>
      <c r="J10" s="13"/>
      <c r="K10" s="13"/>
    </row>
    <row r="11" spans="1:11" ht="21.75" customHeight="1" x14ac:dyDescent="0.2">
      <c r="A11" s="25" t="s">
        <v>67</v>
      </c>
      <c r="B11" s="25"/>
      <c r="D11" s="18">
        <f>SUM(D8:D10)</f>
        <v>1591869769</v>
      </c>
      <c r="E11" s="13"/>
      <c r="F11" s="18">
        <f>SUM(F8:F10)</f>
        <v>1591869769</v>
      </c>
      <c r="G11" s="13"/>
      <c r="H11" s="13"/>
      <c r="I11" s="13"/>
      <c r="J11" s="13"/>
      <c r="K11" s="13"/>
    </row>
    <row r="12" spans="1:11" x14ac:dyDescent="0.2">
      <c r="D12" s="13"/>
      <c r="E12" s="13"/>
      <c r="F12" s="13"/>
      <c r="G12" s="13"/>
      <c r="H12" s="13"/>
      <c r="I12" s="13"/>
      <c r="J12" s="13"/>
      <c r="K12" s="13"/>
    </row>
    <row r="13" spans="1:11" x14ac:dyDescent="0.2">
      <c r="D13" s="13"/>
      <c r="E13" s="13"/>
      <c r="F13" s="13"/>
      <c r="G13" s="13"/>
      <c r="H13" s="13"/>
      <c r="I13" s="13"/>
      <c r="J13" s="13"/>
      <c r="K13" s="13"/>
    </row>
    <row r="14" spans="1:11" x14ac:dyDescent="0.2">
      <c r="D14" s="13"/>
      <c r="E14" s="13"/>
      <c r="F14" s="13"/>
      <c r="G14" s="13"/>
      <c r="H14" s="13"/>
      <c r="I14" s="13"/>
      <c r="J14" s="13"/>
      <c r="K14" s="13"/>
    </row>
    <row r="15" spans="1:11" x14ac:dyDescent="0.2">
      <c r="D15" s="13"/>
      <c r="E15" s="13"/>
      <c r="F15" s="13"/>
      <c r="G15" s="13"/>
      <c r="H15" s="13"/>
      <c r="I15" s="13"/>
      <c r="J15" s="13"/>
      <c r="K15" s="13"/>
    </row>
    <row r="16" spans="1:11" x14ac:dyDescent="0.2">
      <c r="D16" s="13"/>
      <c r="E16" s="13"/>
      <c r="F16" s="13"/>
      <c r="G16" s="13"/>
      <c r="H16" s="13"/>
      <c r="I16" s="13"/>
      <c r="J16" s="13"/>
      <c r="K16" s="13"/>
    </row>
    <row r="17" spans="4:11" x14ac:dyDescent="0.2">
      <c r="D17" s="13"/>
      <c r="E17" s="13"/>
      <c r="F17" s="13"/>
      <c r="G17" s="13"/>
      <c r="H17" s="13"/>
      <c r="I17" s="13"/>
      <c r="J17" s="13"/>
      <c r="K17" s="13"/>
    </row>
    <row r="18" spans="4:11" x14ac:dyDescent="0.2">
      <c r="D18" s="13"/>
      <c r="E18" s="13"/>
      <c r="F18" s="13"/>
      <c r="G18" s="13"/>
      <c r="H18" s="13"/>
      <c r="I18" s="13"/>
      <c r="J18" s="13"/>
      <c r="K18" s="13"/>
    </row>
    <row r="19" spans="4:11" x14ac:dyDescent="0.2">
      <c r="D19" s="13"/>
      <c r="E19" s="13"/>
      <c r="F19" s="13"/>
      <c r="G19" s="13"/>
      <c r="H19" s="13"/>
      <c r="I19" s="13"/>
      <c r="J19" s="13"/>
      <c r="K19" s="13"/>
    </row>
    <row r="20" spans="4:11" x14ac:dyDescent="0.2">
      <c r="D20" s="13"/>
      <c r="E20" s="13"/>
      <c r="F20" s="13"/>
      <c r="G20" s="13"/>
      <c r="H20" s="13"/>
      <c r="I20" s="13"/>
      <c r="J20" s="13"/>
      <c r="K20" s="13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1"/>
  <sheetViews>
    <sheetView rightToLeft="1" workbookViewId="0">
      <selection activeCell="G17" sqref="G1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1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1" bestFit="1" customWidth="1"/>
    <col min="18" max="18" width="1.28515625" customWidth="1"/>
    <col min="19" max="19" width="20" bestFit="1" customWidth="1"/>
    <col min="20" max="20" width="0.28515625" customWidth="1"/>
  </cols>
  <sheetData>
    <row r="1" spans="1:26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6" ht="21.75" customHeight="1" x14ac:dyDescent="0.2">
      <c r="A2" s="33" t="s">
        <v>83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6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6" ht="14.45" customHeight="1" x14ac:dyDescent="0.2"/>
    <row r="5" spans="1:26" ht="14.45" customHeight="1" x14ac:dyDescent="0.2">
      <c r="A5" s="34" t="s">
        <v>105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26" ht="14.45" customHeight="1" x14ac:dyDescent="0.2">
      <c r="A6" s="30" t="s">
        <v>68</v>
      </c>
      <c r="C6" s="30" t="s">
        <v>117</v>
      </c>
      <c r="D6" s="30"/>
      <c r="E6" s="30"/>
      <c r="F6" s="30"/>
      <c r="G6" s="30"/>
      <c r="I6" s="30" t="s">
        <v>102</v>
      </c>
      <c r="J6" s="30"/>
      <c r="K6" s="30"/>
      <c r="L6" s="30"/>
      <c r="M6" s="30"/>
      <c r="O6" s="30" t="s">
        <v>103</v>
      </c>
      <c r="P6" s="30"/>
      <c r="Q6" s="30"/>
      <c r="R6" s="30"/>
      <c r="S6" s="30"/>
    </row>
    <row r="7" spans="1:26" ht="29.1" customHeight="1" x14ac:dyDescent="0.2">
      <c r="A7" s="30"/>
      <c r="C7" s="10" t="s">
        <v>118</v>
      </c>
      <c r="D7" s="3"/>
      <c r="E7" s="10" t="s">
        <v>119</v>
      </c>
      <c r="F7" s="3"/>
      <c r="G7" s="10" t="s">
        <v>120</v>
      </c>
      <c r="I7" s="10" t="s">
        <v>121</v>
      </c>
      <c r="J7" s="3"/>
      <c r="K7" s="10" t="s">
        <v>122</v>
      </c>
      <c r="L7" s="3"/>
      <c r="M7" s="10" t="s">
        <v>123</v>
      </c>
      <c r="O7" s="10" t="s">
        <v>121</v>
      </c>
      <c r="P7" s="3"/>
      <c r="Q7" s="10" t="s">
        <v>122</v>
      </c>
      <c r="R7" s="3"/>
      <c r="S7" s="10" t="s">
        <v>123</v>
      </c>
    </row>
    <row r="8" spans="1:26" ht="21.75" customHeight="1" x14ac:dyDescent="0.2">
      <c r="A8" s="11" t="s">
        <v>49</v>
      </c>
      <c r="C8" s="23" t="s">
        <v>124</v>
      </c>
      <c r="D8" s="13"/>
      <c r="E8" s="12">
        <v>1600000</v>
      </c>
      <c r="F8" s="13"/>
      <c r="G8" s="12">
        <v>700</v>
      </c>
      <c r="H8" s="13"/>
      <c r="I8" s="22">
        <v>1120000000</v>
      </c>
      <c r="J8" s="13"/>
      <c r="K8" s="22">
        <v>77142857</v>
      </c>
      <c r="L8" s="13"/>
      <c r="M8" s="22">
        <v>1042857143</v>
      </c>
      <c r="N8" s="13"/>
      <c r="O8" s="22">
        <v>1120000000</v>
      </c>
      <c r="P8" s="13"/>
      <c r="Q8" s="22">
        <v>77142857</v>
      </c>
      <c r="R8" s="13"/>
      <c r="S8" s="22">
        <v>1042857143</v>
      </c>
      <c r="T8" s="13"/>
      <c r="U8" s="13"/>
      <c r="V8" s="13"/>
      <c r="W8" s="13"/>
      <c r="X8" s="13"/>
      <c r="Y8" s="13"/>
      <c r="Z8" s="13"/>
    </row>
    <row r="9" spans="1:26" ht="21.75" customHeight="1" x14ac:dyDescent="0.2">
      <c r="A9" s="9" t="s">
        <v>67</v>
      </c>
      <c r="C9" s="15"/>
      <c r="D9" s="13"/>
      <c r="E9" s="15"/>
      <c r="F9" s="13"/>
      <c r="G9" s="15"/>
      <c r="H9" s="13"/>
      <c r="I9" s="18">
        <v>1120000000</v>
      </c>
      <c r="J9" s="13"/>
      <c r="K9" s="18">
        <v>77142857</v>
      </c>
      <c r="L9" s="13"/>
      <c r="M9" s="18">
        <v>1042857143</v>
      </c>
      <c r="N9" s="13"/>
      <c r="O9" s="18">
        <v>1120000000</v>
      </c>
      <c r="P9" s="13"/>
      <c r="Q9" s="18">
        <v>77142857</v>
      </c>
      <c r="R9" s="13"/>
      <c r="S9" s="18">
        <v>1042857143</v>
      </c>
      <c r="T9" s="13"/>
      <c r="U9" s="13"/>
      <c r="V9" s="13"/>
      <c r="W9" s="13"/>
      <c r="X9" s="13"/>
      <c r="Y9" s="13"/>
      <c r="Z9" s="13"/>
    </row>
    <row r="10" spans="1:26" x14ac:dyDescent="0.2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2"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3"/>
  <sheetViews>
    <sheetView rightToLeft="1" workbookViewId="0">
      <selection activeCell="C8" sqref="C8:M23"/>
    </sheetView>
  </sheetViews>
  <sheetFormatPr defaultRowHeight="12.75" x14ac:dyDescent="0.2"/>
  <cols>
    <col min="1" max="1" width="48.5703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1.75" customHeight="1" x14ac:dyDescent="0.2">
      <c r="A2" s="33" t="s">
        <v>83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4.45" customHeight="1" x14ac:dyDescent="0.2"/>
    <row r="5" spans="1:13" ht="14.45" customHeight="1" x14ac:dyDescent="0.2">
      <c r="A5" s="34" t="s">
        <v>127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4.45" customHeight="1" x14ac:dyDescent="0.2">
      <c r="A6" s="30" t="s">
        <v>86</v>
      </c>
      <c r="C6" s="30" t="s">
        <v>102</v>
      </c>
      <c r="D6" s="30"/>
      <c r="E6" s="30"/>
      <c r="F6" s="30"/>
      <c r="G6" s="30"/>
      <c r="I6" s="30" t="s">
        <v>103</v>
      </c>
      <c r="J6" s="30"/>
      <c r="K6" s="30"/>
      <c r="L6" s="30"/>
      <c r="M6" s="30"/>
    </row>
    <row r="7" spans="1:13" ht="29.1" customHeight="1" x14ac:dyDescent="0.2">
      <c r="A7" s="30"/>
      <c r="C7" s="10" t="s">
        <v>125</v>
      </c>
      <c r="D7" s="3"/>
      <c r="E7" s="10" t="s">
        <v>122</v>
      </c>
      <c r="F7" s="3"/>
      <c r="G7" s="10" t="s">
        <v>126</v>
      </c>
      <c r="I7" s="10" t="s">
        <v>125</v>
      </c>
      <c r="J7" s="3"/>
      <c r="K7" s="10" t="s">
        <v>122</v>
      </c>
      <c r="L7" s="3"/>
      <c r="M7" s="10" t="s">
        <v>126</v>
      </c>
    </row>
    <row r="8" spans="1:13" ht="21.75" customHeight="1" x14ac:dyDescent="0.2">
      <c r="A8" s="5" t="s">
        <v>75</v>
      </c>
      <c r="C8" s="12">
        <v>16007307</v>
      </c>
      <c r="D8" s="13"/>
      <c r="E8" s="12">
        <v>0</v>
      </c>
      <c r="F8" s="13"/>
      <c r="G8" s="12">
        <v>16007307</v>
      </c>
      <c r="H8" s="13"/>
      <c r="I8" s="12">
        <v>16007307</v>
      </c>
      <c r="J8" s="13"/>
      <c r="K8" s="12">
        <v>0</v>
      </c>
      <c r="L8" s="13"/>
      <c r="M8" s="12">
        <v>16007307</v>
      </c>
    </row>
    <row r="9" spans="1:13" ht="21.75" customHeight="1" x14ac:dyDescent="0.2">
      <c r="A9" s="6" t="s">
        <v>76</v>
      </c>
      <c r="C9" s="15">
        <v>23193</v>
      </c>
      <c r="D9" s="13"/>
      <c r="E9" s="15">
        <v>0</v>
      </c>
      <c r="F9" s="13"/>
      <c r="G9" s="15">
        <v>23193</v>
      </c>
      <c r="H9" s="13"/>
      <c r="I9" s="15">
        <v>23193</v>
      </c>
      <c r="J9" s="13"/>
      <c r="K9" s="15">
        <v>0</v>
      </c>
      <c r="L9" s="13"/>
      <c r="M9" s="15">
        <v>23193</v>
      </c>
    </row>
    <row r="10" spans="1:13" ht="21.75" customHeight="1" x14ac:dyDescent="0.2">
      <c r="A10" s="6" t="s">
        <v>77</v>
      </c>
      <c r="C10" s="15">
        <v>16296</v>
      </c>
      <c r="D10" s="13"/>
      <c r="E10" s="15">
        <v>0</v>
      </c>
      <c r="F10" s="13"/>
      <c r="G10" s="15">
        <v>16296</v>
      </c>
      <c r="H10" s="13"/>
      <c r="I10" s="15">
        <v>16296</v>
      </c>
      <c r="J10" s="13"/>
      <c r="K10" s="15">
        <v>0</v>
      </c>
      <c r="L10" s="13"/>
      <c r="M10" s="15">
        <v>16296</v>
      </c>
    </row>
    <row r="11" spans="1:13" ht="21.75" customHeight="1" x14ac:dyDescent="0.2">
      <c r="A11" s="6" t="s">
        <v>78</v>
      </c>
      <c r="C11" s="15">
        <v>32017683</v>
      </c>
      <c r="D11" s="13"/>
      <c r="E11" s="15">
        <v>0</v>
      </c>
      <c r="F11" s="13"/>
      <c r="G11" s="15">
        <v>32017683</v>
      </c>
      <c r="H11" s="13"/>
      <c r="I11" s="15">
        <v>32017683</v>
      </c>
      <c r="J11" s="13"/>
      <c r="K11" s="15">
        <v>0</v>
      </c>
      <c r="L11" s="13"/>
      <c r="M11" s="15">
        <v>32017683</v>
      </c>
    </row>
    <row r="12" spans="1:13" ht="21.75" customHeight="1" x14ac:dyDescent="0.2">
      <c r="A12" s="7" t="s">
        <v>80</v>
      </c>
      <c r="C12" s="17">
        <v>40051</v>
      </c>
      <c r="D12" s="13"/>
      <c r="E12" s="17">
        <v>0</v>
      </c>
      <c r="F12" s="13"/>
      <c r="G12" s="17">
        <v>40051</v>
      </c>
      <c r="H12" s="13"/>
      <c r="I12" s="17">
        <v>40051</v>
      </c>
      <c r="J12" s="13"/>
      <c r="K12" s="17">
        <v>0</v>
      </c>
      <c r="L12" s="13"/>
      <c r="M12" s="17">
        <v>40051</v>
      </c>
    </row>
    <row r="13" spans="1:13" ht="21.75" customHeight="1" x14ac:dyDescent="0.2">
      <c r="A13" s="9" t="s">
        <v>67</v>
      </c>
      <c r="C13" s="18">
        <v>48104530</v>
      </c>
      <c r="D13" s="13"/>
      <c r="E13" s="18">
        <v>0</v>
      </c>
      <c r="F13" s="13"/>
      <c r="G13" s="18">
        <v>48104530</v>
      </c>
      <c r="H13" s="13"/>
      <c r="I13" s="18">
        <v>48104530</v>
      </c>
      <c r="J13" s="13"/>
      <c r="K13" s="18">
        <v>0</v>
      </c>
      <c r="L13" s="13"/>
      <c r="M13" s="18">
        <v>48104530</v>
      </c>
    </row>
    <row r="14" spans="1:13" x14ac:dyDescent="0.2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3:13" x14ac:dyDescent="0.2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3:13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3:13" x14ac:dyDescent="0.2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3:13" x14ac:dyDescent="0.2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3:13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3:13" x14ac:dyDescent="0.2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3:13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4"/>
  <sheetViews>
    <sheetView rightToLeft="1" workbookViewId="0">
      <selection activeCell="I18" sqref="I18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21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1" ht="21.75" customHeight="1" x14ac:dyDescent="0.2">
      <c r="A2" s="33" t="s">
        <v>83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1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1" ht="14.45" customHeight="1" x14ac:dyDescent="0.2"/>
    <row r="5" spans="1:21" ht="14.45" customHeight="1" x14ac:dyDescent="0.2">
      <c r="A5" s="34" t="s">
        <v>128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21" ht="14.45" customHeight="1" x14ac:dyDescent="0.2">
      <c r="A6" s="30" t="s">
        <v>86</v>
      </c>
      <c r="C6" s="30" t="s">
        <v>102</v>
      </c>
      <c r="D6" s="30"/>
      <c r="E6" s="30"/>
      <c r="F6" s="30"/>
      <c r="G6" s="30"/>
      <c r="H6" s="30"/>
      <c r="I6" s="30"/>
      <c r="K6" s="30" t="s">
        <v>103</v>
      </c>
      <c r="L6" s="30"/>
      <c r="M6" s="30"/>
      <c r="N6" s="30"/>
      <c r="O6" s="30"/>
      <c r="P6" s="30"/>
      <c r="Q6" s="30"/>
      <c r="R6" s="30"/>
    </row>
    <row r="7" spans="1:21" ht="40.5" customHeight="1" x14ac:dyDescent="0.2">
      <c r="A7" s="30"/>
      <c r="C7" s="10" t="s">
        <v>13</v>
      </c>
      <c r="D7" s="3"/>
      <c r="E7" s="10" t="s">
        <v>129</v>
      </c>
      <c r="F7" s="3"/>
      <c r="G7" s="10" t="s">
        <v>130</v>
      </c>
      <c r="H7" s="3"/>
      <c r="I7" s="10" t="s">
        <v>131</v>
      </c>
      <c r="K7" s="10" t="s">
        <v>13</v>
      </c>
      <c r="L7" s="3"/>
      <c r="M7" s="10" t="s">
        <v>129</v>
      </c>
      <c r="N7" s="3"/>
      <c r="O7" s="10" t="s">
        <v>130</v>
      </c>
      <c r="P7" s="3"/>
      <c r="Q7" s="38" t="s">
        <v>131</v>
      </c>
      <c r="R7" s="38"/>
    </row>
    <row r="8" spans="1:21" ht="21.75" customHeight="1" x14ac:dyDescent="0.2">
      <c r="A8" s="5" t="s">
        <v>42</v>
      </c>
      <c r="C8" s="12">
        <v>700000</v>
      </c>
      <c r="D8" s="13"/>
      <c r="E8" s="12">
        <v>12136863033</v>
      </c>
      <c r="F8" s="13"/>
      <c r="G8" s="12">
        <v>11684473123</v>
      </c>
      <c r="H8" s="13"/>
      <c r="I8" s="12">
        <v>452389910</v>
      </c>
      <c r="J8" s="13"/>
      <c r="K8" s="12">
        <v>700000</v>
      </c>
      <c r="L8" s="13"/>
      <c r="M8" s="12">
        <v>12136863033</v>
      </c>
      <c r="N8" s="13"/>
      <c r="O8" s="12">
        <v>11684473123</v>
      </c>
      <c r="P8" s="13"/>
      <c r="Q8" s="32">
        <v>452389910</v>
      </c>
      <c r="R8" s="32"/>
      <c r="S8" s="13"/>
      <c r="T8" s="13"/>
      <c r="U8" s="13"/>
    </row>
    <row r="9" spans="1:21" ht="21.75" customHeight="1" x14ac:dyDescent="0.2">
      <c r="A9" s="6" t="s">
        <v>40</v>
      </c>
      <c r="C9" s="15">
        <v>3000000</v>
      </c>
      <c r="D9" s="13"/>
      <c r="E9" s="15">
        <v>19890940500</v>
      </c>
      <c r="F9" s="13"/>
      <c r="G9" s="15">
        <v>19712011500</v>
      </c>
      <c r="H9" s="13"/>
      <c r="I9" s="15">
        <v>178929000</v>
      </c>
      <c r="J9" s="13"/>
      <c r="K9" s="15">
        <v>3000000</v>
      </c>
      <c r="L9" s="13"/>
      <c r="M9" s="15">
        <v>19890940500</v>
      </c>
      <c r="N9" s="13"/>
      <c r="O9" s="15">
        <v>19712011500</v>
      </c>
      <c r="P9" s="13"/>
      <c r="Q9" s="27">
        <v>178929000</v>
      </c>
      <c r="R9" s="27"/>
      <c r="S9" s="13"/>
      <c r="T9" s="13"/>
      <c r="U9" s="13"/>
    </row>
    <row r="10" spans="1:21" ht="21.75" customHeight="1" x14ac:dyDescent="0.2">
      <c r="A10" s="6" t="s">
        <v>53</v>
      </c>
      <c r="C10" s="15">
        <v>75068</v>
      </c>
      <c r="D10" s="13"/>
      <c r="E10" s="15">
        <v>1552269907</v>
      </c>
      <c r="F10" s="13"/>
      <c r="G10" s="15">
        <v>1518544354</v>
      </c>
      <c r="H10" s="13"/>
      <c r="I10" s="15">
        <v>33725553</v>
      </c>
      <c r="J10" s="13"/>
      <c r="K10" s="15">
        <v>75068</v>
      </c>
      <c r="L10" s="13"/>
      <c r="M10" s="15">
        <v>1552269907</v>
      </c>
      <c r="N10" s="13"/>
      <c r="O10" s="15">
        <v>1518544354</v>
      </c>
      <c r="P10" s="13"/>
      <c r="Q10" s="27">
        <v>33725553</v>
      </c>
      <c r="R10" s="27"/>
      <c r="S10" s="13"/>
      <c r="T10" s="13"/>
      <c r="U10" s="13"/>
    </row>
    <row r="11" spans="1:21" ht="21.75" customHeight="1" x14ac:dyDescent="0.2">
      <c r="A11" s="6" t="s">
        <v>60</v>
      </c>
      <c r="C11" s="15">
        <v>333408</v>
      </c>
      <c r="D11" s="13"/>
      <c r="E11" s="15">
        <v>1606495363</v>
      </c>
      <c r="F11" s="13"/>
      <c r="G11" s="15">
        <v>1623978678</v>
      </c>
      <c r="H11" s="13"/>
      <c r="I11" s="15">
        <v>-17483315</v>
      </c>
      <c r="J11" s="13"/>
      <c r="K11" s="15">
        <v>333408</v>
      </c>
      <c r="L11" s="13"/>
      <c r="M11" s="15">
        <v>1606495363</v>
      </c>
      <c r="N11" s="13"/>
      <c r="O11" s="15">
        <v>1623978678</v>
      </c>
      <c r="P11" s="13"/>
      <c r="Q11" s="27">
        <v>-17483315</v>
      </c>
      <c r="R11" s="27"/>
      <c r="S11" s="13"/>
      <c r="T11" s="13"/>
      <c r="U11" s="13"/>
    </row>
    <row r="12" spans="1:21" ht="21.75" customHeight="1" x14ac:dyDescent="0.2">
      <c r="A12" s="6" t="s">
        <v>25</v>
      </c>
      <c r="C12" s="15">
        <v>79171</v>
      </c>
      <c r="D12" s="13"/>
      <c r="E12" s="15">
        <v>2495481785</v>
      </c>
      <c r="F12" s="13"/>
      <c r="G12" s="15">
        <v>2545942817</v>
      </c>
      <c r="H12" s="13"/>
      <c r="I12" s="15">
        <v>-50461032</v>
      </c>
      <c r="J12" s="13"/>
      <c r="K12" s="15">
        <v>79171</v>
      </c>
      <c r="L12" s="13"/>
      <c r="M12" s="15">
        <v>2495481785</v>
      </c>
      <c r="N12" s="13"/>
      <c r="O12" s="15">
        <v>2545942817</v>
      </c>
      <c r="P12" s="13"/>
      <c r="Q12" s="27">
        <v>-50461032</v>
      </c>
      <c r="R12" s="27"/>
      <c r="S12" s="13"/>
      <c r="T12" s="13"/>
      <c r="U12" s="13"/>
    </row>
    <row r="13" spans="1:21" ht="21.75" customHeight="1" x14ac:dyDescent="0.2">
      <c r="A13" s="6" t="s">
        <v>19</v>
      </c>
      <c r="C13" s="15">
        <v>10000000</v>
      </c>
      <c r="D13" s="13"/>
      <c r="E13" s="15">
        <v>13567596222</v>
      </c>
      <c r="F13" s="13"/>
      <c r="G13" s="15">
        <v>14642356500</v>
      </c>
      <c r="H13" s="13"/>
      <c r="I13" s="15">
        <v>-1074760278</v>
      </c>
      <c r="J13" s="13"/>
      <c r="K13" s="15">
        <v>10000000</v>
      </c>
      <c r="L13" s="13"/>
      <c r="M13" s="15">
        <v>13567596222</v>
      </c>
      <c r="N13" s="13"/>
      <c r="O13" s="15">
        <v>14642356500</v>
      </c>
      <c r="P13" s="13"/>
      <c r="Q13" s="27">
        <v>-1074760278</v>
      </c>
      <c r="R13" s="27"/>
      <c r="S13" s="13"/>
      <c r="T13" s="13"/>
      <c r="U13" s="13"/>
    </row>
    <row r="14" spans="1:21" ht="21.75" customHeight="1" x14ac:dyDescent="0.2">
      <c r="A14" s="6" t="s">
        <v>22</v>
      </c>
      <c r="C14" s="15">
        <v>1562500</v>
      </c>
      <c r="D14" s="13"/>
      <c r="E14" s="15">
        <v>3333563398</v>
      </c>
      <c r="F14" s="13"/>
      <c r="G14" s="15">
        <v>3437238515</v>
      </c>
      <c r="H14" s="13"/>
      <c r="I14" s="15">
        <v>-103675117</v>
      </c>
      <c r="J14" s="13"/>
      <c r="K14" s="15">
        <v>1562500</v>
      </c>
      <c r="L14" s="13"/>
      <c r="M14" s="15">
        <v>3333563398</v>
      </c>
      <c r="N14" s="13"/>
      <c r="O14" s="15">
        <v>3437238515</v>
      </c>
      <c r="P14" s="13"/>
      <c r="Q14" s="27">
        <v>-103675117</v>
      </c>
      <c r="R14" s="27"/>
      <c r="S14" s="13"/>
      <c r="T14" s="13"/>
      <c r="U14" s="13"/>
    </row>
    <row r="15" spans="1:21" ht="21.75" customHeight="1" x14ac:dyDescent="0.2">
      <c r="A15" s="6" t="s">
        <v>51</v>
      </c>
      <c r="C15" s="15">
        <v>3000000</v>
      </c>
      <c r="D15" s="13"/>
      <c r="E15" s="15">
        <v>7610446836</v>
      </c>
      <c r="F15" s="13"/>
      <c r="G15" s="15">
        <v>7843054501</v>
      </c>
      <c r="H15" s="13"/>
      <c r="I15" s="15">
        <v>-232607665</v>
      </c>
      <c r="J15" s="13"/>
      <c r="K15" s="15">
        <v>3000000</v>
      </c>
      <c r="L15" s="13"/>
      <c r="M15" s="15">
        <v>7610446836</v>
      </c>
      <c r="N15" s="13"/>
      <c r="O15" s="15">
        <v>7843054501</v>
      </c>
      <c r="P15" s="13"/>
      <c r="Q15" s="27">
        <v>-232607665</v>
      </c>
      <c r="R15" s="27"/>
      <c r="S15" s="13"/>
      <c r="T15" s="13"/>
      <c r="U15" s="13"/>
    </row>
    <row r="16" spans="1:21" ht="21.75" customHeight="1" x14ac:dyDescent="0.2">
      <c r="A16" s="6" t="s">
        <v>33</v>
      </c>
      <c r="C16" s="15">
        <v>12400000</v>
      </c>
      <c r="D16" s="13"/>
      <c r="E16" s="15">
        <v>36970850013</v>
      </c>
      <c r="F16" s="13"/>
      <c r="G16" s="15">
        <v>36017214840</v>
      </c>
      <c r="H16" s="13"/>
      <c r="I16" s="15">
        <v>953635173</v>
      </c>
      <c r="J16" s="13"/>
      <c r="K16" s="15">
        <v>12400000</v>
      </c>
      <c r="L16" s="13"/>
      <c r="M16" s="15">
        <v>36970850013</v>
      </c>
      <c r="N16" s="13"/>
      <c r="O16" s="15">
        <v>36017214840</v>
      </c>
      <c r="P16" s="13"/>
      <c r="Q16" s="27">
        <v>953635173</v>
      </c>
      <c r="R16" s="27"/>
      <c r="S16" s="13"/>
      <c r="T16" s="13"/>
      <c r="U16" s="13"/>
    </row>
    <row r="17" spans="1:21" ht="21.75" customHeight="1" x14ac:dyDescent="0.2">
      <c r="A17" s="7" t="s">
        <v>32</v>
      </c>
      <c r="C17" s="17">
        <v>1700000</v>
      </c>
      <c r="D17" s="13"/>
      <c r="E17" s="17">
        <v>5131054736</v>
      </c>
      <c r="F17" s="13"/>
      <c r="G17" s="17">
        <v>5118129762</v>
      </c>
      <c r="H17" s="13"/>
      <c r="I17" s="17">
        <v>12924974</v>
      </c>
      <c r="J17" s="13"/>
      <c r="K17" s="17">
        <v>1700000</v>
      </c>
      <c r="L17" s="13"/>
      <c r="M17" s="17">
        <v>5131054736</v>
      </c>
      <c r="N17" s="13"/>
      <c r="O17" s="17">
        <v>5118129762</v>
      </c>
      <c r="P17" s="13"/>
      <c r="Q17" s="36">
        <v>12924974</v>
      </c>
      <c r="R17" s="36"/>
      <c r="S17" s="13"/>
      <c r="T17" s="13"/>
      <c r="U17" s="13"/>
    </row>
    <row r="18" spans="1:21" ht="21.75" customHeight="1" x14ac:dyDescent="0.2">
      <c r="A18" s="9" t="s">
        <v>67</v>
      </c>
      <c r="C18" s="18">
        <v>32850147</v>
      </c>
      <c r="D18" s="13"/>
      <c r="E18" s="18">
        <v>104295561793</v>
      </c>
      <c r="F18" s="13"/>
      <c r="G18" s="18">
        <v>104142944590</v>
      </c>
      <c r="H18" s="13"/>
      <c r="I18" s="18">
        <v>152617203</v>
      </c>
      <c r="J18" s="13"/>
      <c r="K18" s="18">
        <v>32850147</v>
      </c>
      <c r="L18" s="13"/>
      <c r="M18" s="18">
        <v>104295561793</v>
      </c>
      <c r="N18" s="13"/>
      <c r="O18" s="18">
        <v>104142944590</v>
      </c>
      <c r="P18" s="13"/>
      <c r="Q18" s="37">
        <v>152617203</v>
      </c>
      <c r="R18" s="37"/>
      <c r="S18" s="13"/>
      <c r="T18" s="13"/>
      <c r="U18" s="13"/>
    </row>
    <row r="19" spans="1:21" x14ac:dyDescent="0.2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x14ac:dyDescent="0.2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1"/>
      <c r="P21" s="13"/>
      <c r="Q21" s="13"/>
      <c r="R21" s="13"/>
      <c r="S21" s="13"/>
      <c r="T21" s="13"/>
      <c r="U21" s="13"/>
    </row>
    <row r="22" spans="1:21" x14ac:dyDescent="0.2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1"/>
      <c r="P22" s="13"/>
      <c r="Q22" s="13"/>
      <c r="R22" s="13"/>
      <c r="S22" s="13"/>
      <c r="T22" s="13"/>
      <c r="U22" s="13"/>
    </row>
    <row r="23" spans="1:2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1"/>
      <c r="P23" s="13"/>
      <c r="Q23" s="13"/>
      <c r="R23" s="13"/>
      <c r="S23" s="13"/>
      <c r="T23" s="13"/>
      <c r="U23" s="13"/>
    </row>
    <row r="24" spans="1:21" x14ac:dyDescent="0.2">
      <c r="O24" s="20"/>
    </row>
  </sheetData>
  <mergeCells count="1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2024-11-24T09:26:34Z</dcterms:created>
  <dcterms:modified xsi:type="dcterms:W3CDTF">2024-11-25T07:05:02Z</dcterms:modified>
</cp:coreProperties>
</file>