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670790E6-14E1-4CEC-84FF-25AEA2838184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G10" i="15" l="1"/>
  <c r="C10" i="15"/>
  <c r="E10" i="15"/>
  <c r="E11" i="14"/>
  <c r="C11" i="14"/>
  <c r="K14" i="13"/>
  <c r="G14" i="13"/>
  <c r="K9" i="13"/>
  <c r="K10" i="13"/>
  <c r="K11" i="13"/>
  <c r="K12" i="13"/>
  <c r="K13" i="13"/>
  <c r="K8" i="13"/>
  <c r="G9" i="13"/>
  <c r="G10" i="13"/>
  <c r="G11" i="13"/>
  <c r="G12" i="13"/>
  <c r="G13" i="13"/>
  <c r="G8" i="13"/>
  <c r="E14" i="13"/>
  <c r="I14" i="13"/>
  <c r="U62" i="11"/>
  <c r="Q23" i="11"/>
  <c r="Q62" i="11" s="1"/>
  <c r="O61" i="11"/>
  <c r="O62" i="11" s="1"/>
  <c r="C62" i="11"/>
  <c r="E62" i="11"/>
  <c r="G62" i="11"/>
  <c r="I62" i="11"/>
  <c r="K62" i="11"/>
  <c r="M62" i="11"/>
  <c r="S62" i="11"/>
  <c r="Q23" i="10"/>
  <c r="Q24" i="10"/>
  <c r="E24" i="10"/>
  <c r="G24" i="10"/>
  <c r="I24" i="10"/>
  <c r="M24" i="10"/>
  <c r="O24" i="10"/>
  <c r="Q55" i="9"/>
  <c r="Q56" i="9" s="1"/>
  <c r="E56" i="9"/>
  <c r="G56" i="9"/>
  <c r="I56" i="9"/>
  <c r="M56" i="9"/>
  <c r="O56" i="9"/>
  <c r="S13" i="8"/>
  <c r="Q13" i="8"/>
  <c r="O13" i="8"/>
  <c r="M13" i="8"/>
  <c r="K13" i="8"/>
  <c r="I13" i="8"/>
  <c r="R14" i="7"/>
  <c r="P14" i="7"/>
  <c r="N14" i="7"/>
  <c r="L14" i="7"/>
  <c r="J14" i="7"/>
  <c r="H14" i="7"/>
  <c r="O59" i="1"/>
  <c r="S16" i="6"/>
  <c r="O16" i="6"/>
  <c r="Q16" i="6"/>
  <c r="M16" i="6"/>
  <c r="K16" i="6"/>
  <c r="W58" i="1"/>
  <c r="G56" i="1"/>
  <c r="E59" i="1" l="1"/>
  <c r="G59" i="1"/>
  <c r="K59" i="1"/>
  <c r="S59" i="1"/>
  <c r="U59" i="1"/>
  <c r="W59" i="1"/>
  <c r="Y59" i="1"/>
</calcChain>
</file>

<file path=xl/sharedStrings.xml><?xml version="1.0" encoding="utf-8"?>
<sst xmlns="http://schemas.openxmlformats.org/spreadsheetml/2006/main" count="494" uniqueCount="131">
  <si>
    <t>صندوق رشد سامان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</si>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</sst>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\(#,##0\);\-\ ;"/>
    <numFmt numFmtId="165" formatCode="_ * #,##0_-_ ;_ * #,##0\-_ ;_ * &quot;-&quot;??_-_ ;_ @_ 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5" fillId="0" borderId="0" xfId="0" applyFont="1"/>
    <xf numFmtId="10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65" fontId="5" fillId="0" borderId="0" xfId="1" applyNumberFormat="1" applyFont="1"/>
    <xf numFmtId="3" fontId="5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10" fontId="5" fillId="0" borderId="0" xfId="0" applyNumberFormat="1" applyFont="1" applyAlignment="1">
      <alignment horizontal="center"/>
    </xf>
    <xf numFmtId="0" fontId="1" fillId="0" borderId="0" xfId="0" applyFont="1" applyAlignment="1"/>
    <xf numFmtId="164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2" fontId="1" fillId="0" borderId="0" xfId="0" applyNumberFormat="1" applyFont="1"/>
    <xf numFmtId="4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2"/>
  <sheetViews>
    <sheetView rightToLeft="1" workbookViewId="0">
      <selection activeCell="AA8" sqref="AA8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7" ht="23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7" ht="30">
      <c r="A6" s="14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7" ht="23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7" ht="23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  <c r="AA8" s="3"/>
    </row>
    <row r="9" spans="1:27" ht="18.75">
      <c r="A9" s="2" t="s">
        <v>15</v>
      </c>
      <c r="C9" s="4">
        <v>10015010</v>
      </c>
      <c r="D9" s="4"/>
      <c r="E9" s="4">
        <v>48218937256</v>
      </c>
      <c r="F9" s="4"/>
      <c r="G9" s="4">
        <v>38427923865.330002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3706</v>
      </c>
      <c r="T9" s="4"/>
      <c r="U9" s="4">
        <v>48218937256</v>
      </c>
      <c r="V9" s="4"/>
      <c r="W9" s="4">
        <v>36894789078.992996</v>
      </c>
      <c r="Y9" s="7">
        <v>1.1935328554500401E-2</v>
      </c>
      <c r="AA9" s="5"/>
    </row>
    <row r="10" spans="1:27" ht="18.75">
      <c r="A10" s="2" t="s">
        <v>16</v>
      </c>
      <c r="C10" s="4">
        <v>50000000</v>
      </c>
      <c r="D10" s="4"/>
      <c r="E10" s="4">
        <v>130150581903</v>
      </c>
      <c r="F10" s="4"/>
      <c r="G10" s="4">
        <v>169535227500</v>
      </c>
      <c r="H10" s="4"/>
      <c r="I10" s="4">
        <v>32867205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82867205</v>
      </c>
      <c r="R10" s="4"/>
      <c r="S10" s="4">
        <v>2042</v>
      </c>
      <c r="T10" s="4"/>
      <c r="U10" s="4">
        <v>130150581903</v>
      </c>
      <c r="V10" s="4"/>
      <c r="W10" s="4">
        <v>168208004355.97</v>
      </c>
      <c r="Y10" s="7">
        <v>5.4414670678478709E-2</v>
      </c>
      <c r="AA10" s="5"/>
    </row>
    <row r="11" spans="1:27" ht="18.75">
      <c r="A11" s="2" t="s">
        <v>17</v>
      </c>
      <c r="C11" s="4">
        <v>12418268</v>
      </c>
      <c r="D11" s="4"/>
      <c r="E11" s="4">
        <v>65999873362</v>
      </c>
      <c r="F11" s="4"/>
      <c r="G11" s="4">
        <v>56500224080.815804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12418268</v>
      </c>
      <c r="R11" s="4"/>
      <c r="S11" s="4">
        <v>4153</v>
      </c>
      <c r="T11" s="4"/>
      <c r="U11" s="4">
        <v>65999873362</v>
      </c>
      <c r="V11" s="4"/>
      <c r="W11" s="4">
        <v>51266207255.326202</v>
      </c>
      <c r="Y11" s="7">
        <v>1.6584429471201926E-2</v>
      </c>
      <c r="AA11" s="5"/>
    </row>
    <row r="12" spans="1:27" ht="18.75">
      <c r="A12" s="2" t="s">
        <v>18</v>
      </c>
      <c r="C12" s="4">
        <v>24427301</v>
      </c>
      <c r="D12" s="4"/>
      <c r="E12" s="4">
        <v>76540690376</v>
      </c>
      <c r="F12" s="4"/>
      <c r="G12" s="4">
        <v>84671189495.407303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24427301</v>
      </c>
      <c r="R12" s="4"/>
      <c r="S12" s="4">
        <v>3534</v>
      </c>
      <c r="T12" s="4"/>
      <c r="U12" s="4">
        <v>76540690376</v>
      </c>
      <c r="V12" s="4"/>
      <c r="W12" s="4">
        <v>85812441547.682693</v>
      </c>
      <c r="Y12" s="7">
        <v>2.7760009191070519E-2</v>
      </c>
      <c r="AA12" s="5"/>
    </row>
    <row r="13" spans="1:27" ht="18.75">
      <c r="A13" s="2" t="s">
        <v>19</v>
      </c>
      <c r="C13" s="4">
        <v>2000000</v>
      </c>
      <c r="D13" s="4"/>
      <c r="E13" s="4">
        <v>29113100175</v>
      </c>
      <c r="F13" s="4"/>
      <c r="G13" s="4">
        <v>28986498000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2000000</v>
      </c>
      <c r="R13" s="4"/>
      <c r="S13" s="4">
        <v>15120</v>
      </c>
      <c r="T13" s="4"/>
      <c r="U13" s="4">
        <v>29113100175</v>
      </c>
      <c r="V13" s="4"/>
      <c r="W13" s="4">
        <v>30060072000</v>
      </c>
      <c r="Y13" s="7">
        <v>9.7243227200400732E-3</v>
      </c>
      <c r="AA13" s="5"/>
    </row>
    <row r="14" spans="1:27" ht="18.75">
      <c r="A14" s="2" t="s">
        <v>20</v>
      </c>
      <c r="C14" s="4">
        <v>2000000</v>
      </c>
      <c r="D14" s="4"/>
      <c r="E14" s="4">
        <v>74747809440</v>
      </c>
      <c r="F14" s="4"/>
      <c r="G14" s="4">
        <v>71571600000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2000000</v>
      </c>
      <c r="R14" s="4"/>
      <c r="S14" s="4">
        <v>35850</v>
      </c>
      <c r="T14" s="4"/>
      <c r="U14" s="4">
        <v>74747809440</v>
      </c>
      <c r="V14" s="4"/>
      <c r="W14" s="4">
        <v>71273385000</v>
      </c>
      <c r="Y14" s="7">
        <v>2.3056677877872793E-2</v>
      </c>
      <c r="AA14" s="5"/>
    </row>
    <row r="15" spans="1:27" ht="18.75">
      <c r="A15" s="2" t="s">
        <v>21</v>
      </c>
      <c r="C15" s="4">
        <v>5200000</v>
      </c>
      <c r="D15" s="4"/>
      <c r="E15" s="4">
        <v>62968380137</v>
      </c>
      <c r="F15" s="4"/>
      <c r="G15" s="4">
        <v>67869757800</v>
      </c>
      <c r="H15" s="4"/>
      <c r="I15" s="4">
        <v>6000000</v>
      </c>
      <c r="J15" s="4"/>
      <c r="K15" s="4">
        <v>79033274880</v>
      </c>
      <c r="L15" s="4"/>
      <c r="M15" s="4">
        <v>0</v>
      </c>
      <c r="N15" s="4"/>
      <c r="O15" s="4">
        <v>0</v>
      </c>
      <c r="P15" s="4"/>
      <c r="Q15" s="4">
        <v>11200000</v>
      </c>
      <c r="R15" s="4"/>
      <c r="S15" s="4">
        <v>13760</v>
      </c>
      <c r="T15" s="4"/>
      <c r="U15" s="4">
        <v>142001655017</v>
      </c>
      <c r="V15" s="4"/>
      <c r="W15" s="4">
        <v>153195033600</v>
      </c>
      <c r="Y15" s="7">
        <v>4.9558029862130155E-2</v>
      </c>
      <c r="AA15" s="5"/>
    </row>
    <row r="16" spans="1:27" ht="18.75">
      <c r="A16" s="2" t="s">
        <v>22</v>
      </c>
      <c r="C16" s="4">
        <v>550000</v>
      </c>
      <c r="D16" s="4"/>
      <c r="E16" s="4">
        <v>83472448743</v>
      </c>
      <c r="F16" s="4"/>
      <c r="G16" s="4">
        <v>95398481475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550000</v>
      </c>
      <c r="R16" s="4"/>
      <c r="S16" s="4">
        <v>148630</v>
      </c>
      <c r="T16" s="4"/>
      <c r="U16" s="4">
        <v>83472448743</v>
      </c>
      <c r="V16" s="4"/>
      <c r="W16" s="4">
        <v>81260108325</v>
      </c>
      <c r="Y16" s="7">
        <v>2.6287346138682405E-2</v>
      </c>
      <c r="AA16" s="5"/>
    </row>
    <row r="17" spans="1:27" ht="18.75">
      <c r="A17" s="2" t="s">
        <v>23</v>
      </c>
      <c r="C17" s="4">
        <v>2009950</v>
      </c>
      <c r="D17" s="4"/>
      <c r="E17" s="4">
        <v>39518702994</v>
      </c>
      <c r="F17" s="4"/>
      <c r="G17" s="4">
        <v>34904899232.324997</v>
      </c>
      <c r="H17" s="4"/>
      <c r="I17" s="4">
        <v>3000000</v>
      </c>
      <c r="J17" s="4"/>
      <c r="K17" s="4">
        <v>52397533800</v>
      </c>
      <c r="L17" s="4"/>
      <c r="M17" s="4">
        <v>0</v>
      </c>
      <c r="N17" s="4"/>
      <c r="O17" s="4">
        <v>0</v>
      </c>
      <c r="P17" s="4"/>
      <c r="Q17" s="4">
        <v>5009950</v>
      </c>
      <c r="R17" s="4"/>
      <c r="S17" s="4">
        <v>17680</v>
      </c>
      <c r="T17" s="4"/>
      <c r="U17" s="4">
        <v>91916236794</v>
      </c>
      <c r="V17" s="4"/>
      <c r="W17" s="4">
        <v>88048889299.800003</v>
      </c>
      <c r="Y17" s="7">
        <v>2.8483491812406121E-2</v>
      </c>
      <c r="AA17" s="5"/>
    </row>
    <row r="18" spans="1:27" ht="18.75">
      <c r="A18" s="2" t="s">
        <v>24</v>
      </c>
      <c r="C18" s="4">
        <v>540000</v>
      </c>
      <c r="D18" s="4"/>
      <c r="E18" s="4">
        <v>63978197036</v>
      </c>
      <c r="F18" s="4"/>
      <c r="G18" s="4">
        <v>98758072260</v>
      </c>
      <c r="H18" s="4"/>
      <c r="I18" s="4">
        <v>0</v>
      </c>
      <c r="J18" s="4"/>
      <c r="K18" s="4">
        <v>0</v>
      </c>
      <c r="L18" s="4"/>
      <c r="M18" s="4">
        <v>-260064</v>
      </c>
      <c r="N18" s="4"/>
      <c r="O18" s="4">
        <v>47025346028</v>
      </c>
      <c r="P18" s="4"/>
      <c r="Q18" s="4">
        <v>279936</v>
      </c>
      <c r="R18" s="4"/>
      <c r="S18" s="4">
        <v>180730</v>
      </c>
      <c r="T18" s="4"/>
      <c r="U18" s="4">
        <v>33166297358</v>
      </c>
      <c r="V18" s="4"/>
      <c r="W18" s="4">
        <v>50291805921.984001</v>
      </c>
      <c r="Y18" s="7">
        <v>1.6269214224070884E-2</v>
      </c>
      <c r="AA18" s="5"/>
    </row>
    <row r="19" spans="1:27" ht="18.75">
      <c r="A19" s="2" t="s">
        <v>25</v>
      </c>
      <c r="C19" s="4">
        <v>1800000</v>
      </c>
      <c r="D19" s="4"/>
      <c r="E19" s="4">
        <v>9368498883</v>
      </c>
      <c r="F19" s="4"/>
      <c r="G19" s="4">
        <v>9608487300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1800000</v>
      </c>
      <c r="R19" s="4"/>
      <c r="S19" s="4">
        <v>5110</v>
      </c>
      <c r="T19" s="4"/>
      <c r="U19" s="4">
        <v>9368498883</v>
      </c>
      <c r="V19" s="4"/>
      <c r="W19" s="4">
        <v>9143271900</v>
      </c>
      <c r="Y19" s="7">
        <v>2.9578148273455224E-3</v>
      </c>
      <c r="AA19" s="5"/>
    </row>
    <row r="20" spans="1:27" ht="18.75">
      <c r="A20" s="2" t="s">
        <v>26</v>
      </c>
      <c r="C20" s="4">
        <v>1123919</v>
      </c>
      <c r="D20" s="4"/>
      <c r="E20" s="4">
        <v>50148811589</v>
      </c>
      <c r="F20" s="4"/>
      <c r="G20" s="4">
        <v>52007134794.772499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1123919</v>
      </c>
      <c r="R20" s="4"/>
      <c r="S20" s="4">
        <v>46650</v>
      </c>
      <c r="T20" s="4"/>
      <c r="U20" s="4">
        <v>50148811589</v>
      </c>
      <c r="V20" s="4"/>
      <c r="W20" s="4">
        <v>52118857962.967499</v>
      </c>
      <c r="Y20" s="7">
        <v>1.6860258838762143E-2</v>
      </c>
      <c r="AA20" s="5"/>
    </row>
    <row r="21" spans="1:27" ht="18.75">
      <c r="A21" s="2" t="s">
        <v>27</v>
      </c>
      <c r="C21" s="4">
        <v>15611111</v>
      </c>
      <c r="D21" s="4"/>
      <c r="E21" s="4">
        <v>40041569195</v>
      </c>
      <c r="F21" s="4"/>
      <c r="G21" s="4">
        <v>42582009096.925201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15611111</v>
      </c>
      <c r="R21" s="4"/>
      <c r="S21" s="4">
        <v>2565</v>
      </c>
      <c r="T21" s="4"/>
      <c r="U21" s="4">
        <v>40041569195</v>
      </c>
      <c r="V21" s="4"/>
      <c r="W21" s="4">
        <v>39804246841.695702</v>
      </c>
      <c r="Y21" s="7">
        <v>1.2876527438682943E-2</v>
      </c>
      <c r="AA21" s="5"/>
    </row>
    <row r="22" spans="1:27" ht="18.75">
      <c r="A22" s="2" t="s">
        <v>28</v>
      </c>
      <c r="C22" s="4">
        <v>1411034</v>
      </c>
      <c r="D22" s="4"/>
      <c r="E22" s="4">
        <v>6022189204</v>
      </c>
      <c r="F22" s="4"/>
      <c r="G22" s="4">
        <v>7840748363.6429996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1411034</v>
      </c>
      <c r="R22" s="4"/>
      <c r="S22" s="4">
        <v>5750</v>
      </c>
      <c r="T22" s="4"/>
      <c r="U22" s="4">
        <v>6022189204</v>
      </c>
      <c r="V22" s="4"/>
      <c r="W22" s="4">
        <v>8065170499.2749996</v>
      </c>
      <c r="Y22" s="7">
        <v>2.6090529898629925E-3</v>
      </c>
      <c r="AA22" s="5"/>
    </row>
    <row r="23" spans="1:27" ht="18.75">
      <c r="A23" s="2" t="s">
        <v>29</v>
      </c>
      <c r="C23" s="4">
        <v>600000</v>
      </c>
      <c r="D23" s="4"/>
      <c r="E23" s="4">
        <v>22145435827</v>
      </c>
      <c r="F23" s="4"/>
      <c r="G23" s="4">
        <v>37664554500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600000</v>
      </c>
      <c r="R23" s="4"/>
      <c r="S23" s="4">
        <v>60550</v>
      </c>
      <c r="T23" s="4"/>
      <c r="U23" s="4">
        <v>22145435827</v>
      </c>
      <c r="V23" s="4"/>
      <c r="W23" s="4">
        <v>36113836500</v>
      </c>
      <c r="Y23" s="7">
        <v>1.1682693267825922E-2</v>
      </c>
      <c r="AA23" s="5"/>
    </row>
    <row r="24" spans="1:27" ht="18.75">
      <c r="A24" s="2" t="s">
        <v>30</v>
      </c>
      <c r="C24" s="4">
        <v>4300000</v>
      </c>
      <c r="D24" s="4"/>
      <c r="E24" s="4">
        <v>127147016035</v>
      </c>
      <c r="F24" s="4"/>
      <c r="G24" s="4">
        <v>137849883750</v>
      </c>
      <c r="H24" s="4"/>
      <c r="I24" s="4">
        <v>0</v>
      </c>
      <c r="J24" s="4"/>
      <c r="K24" s="4">
        <v>0</v>
      </c>
      <c r="L24" s="4"/>
      <c r="M24" s="4">
        <v>-1300000</v>
      </c>
      <c r="N24" s="4"/>
      <c r="O24" s="4">
        <v>40197754099</v>
      </c>
      <c r="P24" s="4"/>
      <c r="Q24" s="4">
        <v>3000000</v>
      </c>
      <c r="R24" s="4"/>
      <c r="S24" s="4">
        <v>31850</v>
      </c>
      <c r="T24" s="4"/>
      <c r="U24" s="4">
        <v>88707220479</v>
      </c>
      <c r="V24" s="4"/>
      <c r="W24" s="4">
        <v>94981477500</v>
      </c>
      <c r="Y24" s="7">
        <v>3.0726158594571066E-2</v>
      </c>
      <c r="AA24" s="5"/>
    </row>
    <row r="25" spans="1:27" ht="18.75">
      <c r="A25" s="2" t="s">
        <v>31</v>
      </c>
      <c r="C25" s="4">
        <v>2417362</v>
      </c>
      <c r="D25" s="4"/>
      <c r="E25" s="4">
        <v>65780072542</v>
      </c>
      <c r="F25" s="4"/>
      <c r="G25" s="4">
        <v>79370386332.182999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2417362</v>
      </c>
      <c r="R25" s="4"/>
      <c r="S25" s="4">
        <v>35770</v>
      </c>
      <c r="T25" s="4"/>
      <c r="U25" s="4">
        <v>65780072542</v>
      </c>
      <c r="V25" s="4"/>
      <c r="W25" s="4">
        <v>85954547959.496994</v>
      </c>
      <c r="Y25" s="7">
        <v>2.7805980092572992E-2</v>
      </c>
      <c r="AA25" s="5"/>
    </row>
    <row r="26" spans="1:27" ht="18.75">
      <c r="A26" s="2" t="s">
        <v>32</v>
      </c>
      <c r="C26" s="4">
        <v>2006375</v>
      </c>
      <c r="D26" s="4"/>
      <c r="E26" s="4">
        <v>14304330533</v>
      </c>
      <c r="F26" s="4"/>
      <c r="G26" s="4">
        <v>32369713625.8125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2006375</v>
      </c>
      <c r="R26" s="4"/>
      <c r="S26" s="4">
        <v>16750</v>
      </c>
      <c r="T26" s="4"/>
      <c r="U26" s="4">
        <v>14304330533</v>
      </c>
      <c r="V26" s="4"/>
      <c r="W26" s="4">
        <v>33406820901.5625</v>
      </c>
      <c r="Y26" s="7">
        <v>1.0806983679126711E-2</v>
      </c>
      <c r="AA26" s="5"/>
    </row>
    <row r="27" spans="1:27" ht="18.75">
      <c r="A27" s="2" t="s">
        <v>33</v>
      </c>
      <c r="C27" s="4">
        <v>877970</v>
      </c>
      <c r="D27" s="4"/>
      <c r="E27" s="4">
        <v>10813983724</v>
      </c>
      <c r="F27" s="4"/>
      <c r="G27" s="4">
        <v>16940001383.684999</v>
      </c>
      <c r="H27" s="4"/>
      <c r="I27" s="4">
        <v>0</v>
      </c>
      <c r="J27" s="4"/>
      <c r="K27" s="4">
        <v>0</v>
      </c>
      <c r="L27" s="4"/>
      <c r="M27" s="4">
        <v>-877970</v>
      </c>
      <c r="N27" s="4"/>
      <c r="O27" s="4">
        <v>16906360846</v>
      </c>
      <c r="P27" s="4"/>
      <c r="Q27" s="4">
        <v>0</v>
      </c>
      <c r="R27" s="4"/>
      <c r="S27" s="4">
        <v>0</v>
      </c>
      <c r="T27" s="4"/>
      <c r="U27" s="4">
        <v>0</v>
      </c>
      <c r="V27" s="4"/>
      <c r="W27" s="4">
        <v>0</v>
      </c>
      <c r="Y27" s="7">
        <v>0</v>
      </c>
      <c r="AA27" s="5"/>
    </row>
    <row r="28" spans="1:27" ht="18.75">
      <c r="A28" s="2" t="s">
        <v>34</v>
      </c>
      <c r="C28" s="4">
        <v>18186340</v>
      </c>
      <c r="D28" s="4"/>
      <c r="E28" s="4">
        <v>65567987126</v>
      </c>
      <c r="F28" s="4"/>
      <c r="G28" s="4">
        <v>46930828795.092003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18186340</v>
      </c>
      <c r="R28" s="4"/>
      <c r="S28" s="4">
        <v>2458</v>
      </c>
      <c r="T28" s="4"/>
      <c r="U28" s="4">
        <v>65567987126</v>
      </c>
      <c r="V28" s="4"/>
      <c r="W28" s="4">
        <v>44436046678.865997</v>
      </c>
      <c r="Y28" s="7">
        <v>1.4374897648550471E-2</v>
      </c>
      <c r="AA28" s="5"/>
    </row>
    <row r="29" spans="1:27" ht="18.75">
      <c r="A29" s="2" t="s">
        <v>35</v>
      </c>
      <c r="C29" s="4">
        <v>3300000</v>
      </c>
      <c r="D29" s="4"/>
      <c r="E29" s="4">
        <v>31945465933</v>
      </c>
      <c r="F29" s="4"/>
      <c r="G29" s="4">
        <v>29874284055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3300000</v>
      </c>
      <c r="R29" s="4"/>
      <c r="S29" s="4">
        <v>9107</v>
      </c>
      <c r="T29" s="4"/>
      <c r="U29" s="4">
        <v>31945465933</v>
      </c>
      <c r="V29" s="4"/>
      <c r="W29" s="4">
        <v>29874284055</v>
      </c>
      <c r="Y29" s="7">
        <v>9.6642210032287148E-3</v>
      </c>
      <c r="AA29" s="5"/>
    </row>
    <row r="30" spans="1:27" ht="18.75">
      <c r="A30" s="2" t="s">
        <v>36</v>
      </c>
      <c r="C30" s="4">
        <v>1000000</v>
      </c>
      <c r="D30" s="4"/>
      <c r="E30" s="4">
        <v>22041428485</v>
      </c>
      <c r="F30" s="4"/>
      <c r="G30" s="4">
        <v>30726085500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1000000</v>
      </c>
      <c r="R30" s="4"/>
      <c r="S30" s="4">
        <v>30910</v>
      </c>
      <c r="T30" s="4"/>
      <c r="U30" s="4">
        <v>22041428485</v>
      </c>
      <c r="V30" s="4"/>
      <c r="W30" s="4">
        <v>30726085500</v>
      </c>
      <c r="Y30" s="7">
        <v>9.9397756374483698E-3</v>
      </c>
      <c r="AA30" s="5"/>
    </row>
    <row r="31" spans="1:27" ht="18.75">
      <c r="A31" s="2" t="s">
        <v>37</v>
      </c>
      <c r="C31" s="4">
        <v>33931109</v>
      </c>
      <c r="D31" s="4"/>
      <c r="E31" s="4">
        <v>76894392136</v>
      </c>
      <c r="F31" s="4"/>
      <c r="G31" s="4">
        <v>83176253810.975693</v>
      </c>
      <c r="H31" s="4"/>
      <c r="I31" s="4">
        <v>7699860</v>
      </c>
      <c r="J31" s="4"/>
      <c r="K31" s="4">
        <v>0</v>
      </c>
      <c r="L31" s="4"/>
      <c r="M31" s="4">
        <v>-6631606</v>
      </c>
      <c r="N31" s="4"/>
      <c r="O31" s="4">
        <v>16423772332</v>
      </c>
      <c r="P31" s="4"/>
      <c r="Q31" s="4">
        <v>34999363</v>
      </c>
      <c r="R31" s="4"/>
      <c r="S31" s="4">
        <v>1929</v>
      </c>
      <c r="T31" s="4"/>
      <c r="U31" s="4">
        <v>61865902730</v>
      </c>
      <c r="V31" s="4"/>
      <c r="W31" s="4">
        <v>67112064288.199303</v>
      </c>
      <c r="Y31" s="7">
        <v>2.1710505934467706E-2</v>
      </c>
      <c r="AA31" s="5"/>
    </row>
    <row r="32" spans="1:27" ht="18.75">
      <c r="A32" s="2" t="s">
        <v>38</v>
      </c>
      <c r="C32" s="4">
        <v>35000000</v>
      </c>
      <c r="D32" s="4"/>
      <c r="E32" s="4">
        <v>173023693828</v>
      </c>
      <c r="F32" s="4"/>
      <c r="G32" s="4">
        <v>308950740000</v>
      </c>
      <c r="H32" s="4"/>
      <c r="I32" s="4">
        <v>0</v>
      </c>
      <c r="J32" s="4"/>
      <c r="K32" s="4">
        <v>0</v>
      </c>
      <c r="L32" s="4"/>
      <c r="M32" s="4">
        <v>-8417804</v>
      </c>
      <c r="N32" s="4"/>
      <c r="O32" s="4">
        <v>74122589411</v>
      </c>
      <c r="P32" s="4"/>
      <c r="Q32" s="4">
        <v>26582196</v>
      </c>
      <c r="R32" s="4"/>
      <c r="S32" s="4">
        <v>8750</v>
      </c>
      <c r="T32" s="4"/>
      <c r="U32" s="4">
        <v>131409992637</v>
      </c>
      <c r="V32" s="4"/>
      <c r="W32" s="4">
        <v>231210279420.75</v>
      </c>
      <c r="Y32" s="7">
        <v>7.4795674916481009E-2</v>
      </c>
      <c r="AA32" s="5"/>
    </row>
    <row r="33" spans="1:27" ht="18.75">
      <c r="A33" s="2" t="s">
        <v>39</v>
      </c>
      <c r="C33" s="4">
        <v>5200000</v>
      </c>
      <c r="D33" s="4"/>
      <c r="E33" s="4">
        <v>62526375395</v>
      </c>
      <c r="F33" s="4"/>
      <c r="G33" s="4">
        <v>57479947200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5200000</v>
      </c>
      <c r="R33" s="4"/>
      <c r="S33" s="4">
        <v>10970</v>
      </c>
      <c r="T33" s="4"/>
      <c r="U33" s="4">
        <v>62526375395</v>
      </c>
      <c r="V33" s="4"/>
      <c r="W33" s="4">
        <v>56704588200</v>
      </c>
      <c r="Y33" s="7">
        <v>1.8343725702445964E-2</v>
      </c>
      <c r="AA33" s="5"/>
    </row>
    <row r="34" spans="1:27" ht="18.75">
      <c r="A34" s="2" t="s">
        <v>40</v>
      </c>
      <c r="C34" s="4">
        <v>1511111</v>
      </c>
      <c r="D34" s="4"/>
      <c r="E34" s="4">
        <v>9518319470</v>
      </c>
      <c r="F34" s="4"/>
      <c r="G34" s="4">
        <v>14089884563.979</v>
      </c>
      <c r="H34" s="4"/>
      <c r="I34" s="4">
        <v>0</v>
      </c>
      <c r="J34" s="4"/>
      <c r="K34" s="4">
        <v>0</v>
      </c>
      <c r="L34" s="4"/>
      <c r="M34" s="4">
        <v>-1511111</v>
      </c>
      <c r="N34" s="4"/>
      <c r="O34" s="4">
        <v>12855649263</v>
      </c>
      <c r="P34" s="4"/>
      <c r="Q34" s="4">
        <v>0</v>
      </c>
      <c r="R34" s="4"/>
      <c r="S34" s="4">
        <v>0</v>
      </c>
      <c r="T34" s="4"/>
      <c r="U34" s="4">
        <v>0</v>
      </c>
      <c r="V34" s="4"/>
      <c r="W34" s="4">
        <v>0</v>
      </c>
      <c r="Y34" s="7">
        <v>0</v>
      </c>
      <c r="AA34" s="5"/>
    </row>
    <row r="35" spans="1:27" ht="18.75">
      <c r="A35" s="2" t="s">
        <v>41</v>
      </c>
      <c r="C35" s="4">
        <v>1900000</v>
      </c>
      <c r="D35" s="4"/>
      <c r="E35" s="4">
        <v>52524697728</v>
      </c>
      <c r="F35" s="4"/>
      <c r="G35" s="4">
        <v>71694862200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1900000</v>
      </c>
      <c r="R35" s="4"/>
      <c r="S35" s="4">
        <v>35960</v>
      </c>
      <c r="T35" s="4"/>
      <c r="U35" s="4">
        <v>52524697728</v>
      </c>
      <c r="V35" s="4"/>
      <c r="W35" s="4">
        <v>67917472200</v>
      </c>
      <c r="Y35" s="7">
        <v>2.1971052431349801E-2</v>
      </c>
      <c r="AA35" s="5"/>
    </row>
    <row r="36" spans="1:27" ht="18.75">
      <c r="A36" s="2" t="s">
        <v>42</v>
      </c>
      <c r="C36" s="4">
        <v>3200000</v>
      </c>
      <c r="D36" s="4"/>
      <c r="E36" s="4">
        <v>21513806456</v>
      </c>
      <c r="F36" s="4"/>
      <c r="G36" s="4">
        <v>22712054400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3200000</v>
      </c>
      <c r="R36" s="4"/>
      <c r="S36" s="4">
        <v>7010</v>
      </c>
      <c r="T36" s="4"/>
      <c r="U36" s="4">
        <v>21513806456</v>
      </c>
      <c r="V36" s="4"/>
      <c r="W36" s="4">
        <v>22298529600</v>
      </c>
      <c r="Y36" s="7">
        <v>7.2134923034371341E-3</v>
      </c>
      <c r="AA36" s="5"/>
    </row>
    <row r="37" spans="1:27" ht="18.75">
      <c r="A37" s="2" t="s">
        <v>43</v>
      </c>
      <c r="C37" s="4">
        <v>1800000</v>
      </c>
      <c r="D37" s="4"/>
      <c r="E37" s="4">
        <v>26702613978</v>
      </c>
      <c r="F37" s="4"/>
      <c r="G37" s="4">
        <v>15101607600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1800000</v>
      </c>
      <c r="R37" s="4"/>
      <c r="S37" s="4">
        <v>7990</v>
      </c>
      <c r="T37" s="4"/>
      <c r="U37" s="4">
        <v>26702613978</v>
      </c>
      <c r="V37" s="4"/>
      <c r="W37" s="4">
        <v>14296427100</v>
      </c>
      <c r="Y37" s="7">
        <v>4.6248415793523926E-3</v>
      </c>
      <c r="AA37" s="5"/>
    </row>
    <row r="38" spans="1:27" ht="18.75">
      <c r="A38" s="2" t="s">
        <v>44</v>
      </c>
      <c r="C38" s="4">
        <v>7000000</v>
      </c>
      <c r="D38" s="4"/>
      <c r="E38" s="4">
        <v>33498057376</v>
      </c>
      <c r="F38" s="4"/>
      <c r="G38" s="4">
        <v>32453744400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7000000</v>
      </c>
      <c r="R38" s="4"/>
      <c r="S38" s="4">
        <v>4072</v>
      </c>
      <c r="T38" s="4"/>
      <c r="U38" s="4">
        <v>33498057376</v>
      </c>
      <c r="V38" s="4"/>
      <c r="W38" s="4">
        <v>28334401200</v>
      </c>
      <c r="Y38" s="7">
        <v>9.1660745638896257E-3</v>
      </c>
      <c r="AA38" s="5"/>
    </row>
    <row r="39" spans="1:27" ht="18.75">
      <c r="A39" s="2" t="s">
        <v>45</v>
      </c>
      <c r="C39" s="4">
        <v>5430800</v>
      </c>
      <c r="D39" s="4"/>
      <c r="E39" s="4">
        <v>84999560207</v>
      </c>
      <c r="F39" s="4"/>
      <c r="G39" s="4">
        <v>97388700789.600006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5430800</v>
      </c>
      <c r="R39" s="4"/>
      <c r="S39" s="4">
        <v>18030</v>
      </c>
      <c r="T39" s="4"/>
      <c r="U39" s="4">
        <v>84999560207</v>
      </c>
      <c r="V39" s="4"/>
      <c r="W39" s="4">
        <v>97334715922.199997</v>
      </c>
      <c r="Y39" s="7">
        <v>3.1487422568079536E-2</v>
      </c>
      <c r="AA39" s="5"/>
    </row>
    <row r="40" spans="1:27" ht="18.75">
      <c r="A40" s="2" t="s">
        <v>46</v>
      </c>
      <c r="C40" s="4">
        <v>4600000</v>
      </c>
      <c r="D40" s="4"/>
      <c r="E40" s="4">
        <v>61052619729</v>
      </c>
      <c r="F40" s="4"/>
      <c r="G40" s="4">
        <v>109605941100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4600000</v>
      </c>
      <c r="R40" s="4"/>
      <c r="S40" s="4">
        <v>23830</v>
      </c>
      <c r="T40" s="4"/>
      <c r="U40" s="4">
        <v>61052619729</v>
      </c>
      <c r="V40" s="4"/>
      <c r="W40" s="4">
        <v>108965772900</v>
      </c>
      <c r="Y40" s="7">
        <v>3.5250026717108231E-2</v>
      </c>
      <c r="AA40" s="5"/>
    </row>
    <row r="41" spans="1:27" ht="18.75">
      <c r="A41" s="2" t="s">
        <v>47</v>
      </c>
      <c r="C41" s="4">
        <v>1000000</v>
      </c>
      <c r="D41" s="4"/>
      <c r="E41" s="4">
        <v>29387246080</v>
      </c>
      <c r="F41" s="4"/>
      <c r="G41" s="4">
        <v>33241032000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1000000</v>
      </c>
      <c r="R41" s="4"/>
      <c r="S41" s="4">
        <v>35740</v>
      </c>
      <c r="T41" s="4"/>
      <c r="U41" s="4">
        <v>29387246080</v>
      </c>
      <c r="V41" s="4"/>
      <c r="W41" s="4">
        <v>35527347000</v>
      </c>
      <c r="Y41" s="7">
        <v>1.1492966071899214E-2</v>
      </c>
      <c r="AA41" s="5"/>
    </row>
    <row r="42" spans="1:27" ht="18.75">
      <c r="A42" s="2" t="s">
        <v>48</v>
      </c>
      <c r="C42" s="4">
        <v>19250000</v>
      </c>
      <c r="D42" s="4"/>
      <c r="E42" s="4">
        <v>75735106631</v>
      </c>
      <c r="F42" s="4"/>
      <c r="G42" s="4">
        <v>85994768475</v>
      </c>
      <c r="H42" s="4"/>
      <c r="I42" s="4">
        <v>0</v>
      </c>
      <c r="J42" s="4"/>
      <c r="K42" s="4">
        <v>0</v>
      </c>
      <c r="L42" s="4"/>
      <c r="M42" s="4">
        <v>-1210576</v>
      </c>
      <c r="N42" s="4"/>
      <c r="O42" s="4">
        <v>5574989858</v>
      </c>
      <c r="P42" s="4"/>
      <c r="Q42" s="4">
        <v>18039424</v>
      </c>
      <c r="R42" s="4"/>
      <c r="S42" s="4">
        <v>4390</v>
      </c>
      <c r="T42" s="4"/>
      <c r="U42" s="4">
        <v>70972348060</v>
      </c>
      <c r="V42" s="4"/>
      <c r="W42" s="4">
        <v>78721872585.408005</v>
      </c>
      <c r="Y42" s="7">
        <v>2.5466236213485545E-2</v>
      </c>
      <c r="AA42" s="5"/>
    </row>
    <row r="43" spans="1:27" ht="18.75">
      <c r="A43" s="2" t="s">
        <v>49</v>
      </c>
      <c r="C43" s="4">
        <v>156594</v>
      </c>
      <c r="D43" s="4"/>
      <c r="E43" s="4">
        <v>8761000399</v>
      </c>
      <c r="F43" s="4"/>
      <c r="G43" s="4">
        <v>9858091286.7810001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156594</v>
      </c>
      <c r="R43" s="4"/>
      <c r="S43" s="4">
        <v>61770</v>
      </c>
      <c r="T43" s="4"/>
      <c r="U43" s="4">
        <v>8761000399</v>
      </c>
      <c r="V43" s="4"/>
      <c r="W43" s="4">
        <v>9615258152.2889996</v>
      </c>
      <c r="Y43" s="7">
        <v>3.110500643822625E-3</v>
      </c>
      <c r="AA43" s="5"/>
    </row>
    <row r="44" spans="1:27" ht="18.75">
      <c r="A44" s="2" t="s">
        <v>50</v>
      </c>
      <c r="C44" s="4">
        <v>8568762</v>
      </c>
      <c r="D44" s="4"/>
      <c r="E44" s="4">
        <v>34315755869</v>
      </c>
      <c r="F44" s="4"/>
      <c r="G44" s="4">
        <v>22895786904.076801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8568762</v>
      </c>
      <c r="R44" s="4"/>
      <c r="S44" s="4">
        <v>2434</v>
      </c>
      <c r="T44" s="4"/>
      <c r="U44" s="4">
        <v>34315755869</v>
      </c>
      <c r="V44" s="4"/>
      <c r="W44" s="4">
        <v>20732271326.087399</v>
      </c>
      <c r="Y44" s="7">
        <v>6.7068135130982738E-3</v>
      </c>
      <c r="AA44" s="5"/>
    </row>
    <row r="45" spans="1:27" ht="18.75">
      <c r="A45" s="2" t="s">
        <v>51</v>
      </c>
      <c r="C45" s="4">
        <v>3131631</v>
      </c>
      <c r="D45" s="4"/>
      <c r="E45" s="4">
        <v>73652585126</v>
      </c>
      <c r="F45" s="4"/>
      <c r="G45" s="4">
        <v>61419446506.2015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3131631</v>
      </c>
      <c r="R45" s="4"/>
      <c r="S45" s="4">
        <v>19340</v>
      </c>
      <c r="T45" s="4"/>
      <c r="U45" s="4">
        <v>73652585126</v>
      </c>
      <c r="V45" s="4"/>
      <c r="W45" s="4">
        <v>60205377365.936996</v>
      </c>
      <c r="Y45" s="7">
        <v>1.9476218120441213E-2</v>
      </c>
      <c r="AA45" s="5"/>
    </row>
    <row r="46" spans="1:27" ht="18.75">
      <c r="A46" s="2" t="s">
        <v>52</v>
      </c>
      <c r="C46" s="4">
        <v>48000000</v>
      </c>
      <c r="D46" s="4"/>
      <c r="E46" s="4">
        <v>194976196862</v>
      </c>
      <c r="F46" s="4"/>
      <c r="G46" s="4">
        <v>303940728000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48000000</v>
      </c>
      <c r="R46" s="4"/>
      <c r="S46" s="4">
        <v>6240</v>
      </c>
      <c r="T46" s="4"/>
      <c r="U46" s="4">
        <v>194976196862</v>
      </c>
      <c r="V46" s="4"/>
      <c r="W46" s="4">
        <v>297737856000</v>
      </c>
      <c r="Y46" s="7">
        <v>9.6317101227063592E-2</v>
      </c>
      <c r="AA46" s="5"/>
    </row>
    <row r="47" spans="1:27" ht="18.75">
      <c r="A47" s="2" t="s">
        <v>53</v>
      </c>
      <c r="C47" s="4">
        <v>1600000</v>
      </c>
      <c r="D47" s="4"/>
      <c r="E47" s="4">
        <v>14339819423</v>
      </c>
      <c r="F47" s="4"/>
      <c r="G47" s="4">
        <v>12342124800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1600000</v>
      </c>
      <c r="R47" s="4"/>
      <c r="S47" s="4">
        <v>7240</v>
      </c>
      <c r="T47" s="4"/>
      <c r="U47" s="4">
        <v>14339819423</v>
      </c>
      <c r="V47" s="4"/>
      <c r="W47" s="4">
        <v>11515075200</v>
      </c>
      <c r="Y47" s="7">
        <v>3.7250844705338697E-3</v>
      </c>
      <c r="AA47" s="5"/>
    </row>
    <row r="48" spans="1:27" ht="18.75">
      <c r="A48" s="2" t="s">
        <v>54</v>
      </c>
      <c r="C48" s="4">
        <v>1073224</v>
      </c>
      <c r="D48" s="4"/>
      <c r="E48" s="4">
        <v>36903711131</v>
      </c>
      <c r="F48" s="4"/>
      <c r="G48" s="4">
        <v>33765432739.380001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1073224</v>
      </c>
      <c r="R48" s="4"/>
      <c r="S48" s="4">
        <v>30700</v>
      </c>
      <c r="T48" s="4"/>
      <c r="U48" s="4">
        <v>36903711131</v>
      </c>
      <c r="V48" s="4"/>
      <c r="W48" s="4">
        <v>32751936338.040001</v>
      </c>
      <c r="Y48" s="7">
        <v>1.0595130931732581E-2</v>
      </c>
      <c r="AA48" s="5"/>
    </row>
    <row r="49" spans="1:27" ht="18.75">
      <c r="A49" s="2" t="s">
        <v>55</v>
      </c>
      <c r="C49" s="4">
        <v>16326826</v>
      </c>
      <c r="D49" s="4"/>
      <c r="E49" s="4">
        <v>62421734950</v>
      </c>
      <c r="F49" s="4"/>
      <c r="G49" s="4">
        <v>54288284233.828499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16326826</v>
      </c>
      <c r="R49" s="4"/>
      <c r="S49" s="4">
        <v>3327</v>
      </c>
      <c r="T49" s="4"/>
      <c r="U49" s="4">
        <v>62421734950</v>
      </c>
      <c r="V49" s="4"/>
      <c r="W49" s="4">
        <v>53996149968.893097</v>
      </c>
      <c r="Y49" s="7">
        <v>1.7467555897311166E-2</v>
      </c>
      <c r="AA49" s="5"/>
    </row>
    <row r="50" spans="1:27" ht="18.75">
      <c r="A50" s="2" t="s">
        <v>56</v>
      </c>
      <c r="C50" s="4">
        <v>2500666</v>
      </c>
      <c r="D50" s="4"/>
      <c r="E50" s="4">
        <v>49558981713</v>
      </c>
      <c r="F50" s="4"/>
      <c r="G50" s="4">
        <v>54215015283.513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2500666</v>
      </c>
      <c r="R50" s="4"/>
      <c r="S50" s="4">
        <v>22570</v>
      </c>
      <c r="T50" s="4"/>
      <c r="U50" s="4">
        <v>49558981713</v>
      </c>
      <c r="V50" s="4"/>
      <c r="W50" s="4">
        <v>56104213431.861</v>
      </c>
      <c r="Y50" s="7">
        <v>1.8149506673351395E-2</v>
      </c>
      <c r="AA50" s="5"/>
    </row>
    <row r="51" spans="1:27" ht="18.75">
      <c r="A51" s="2" t="s">
        <v>57</v>
      </c>
      <c r="C51" s="4">
        <v>5000000</v>
      </c>
      <c r="D51" s="4"/>
      <c r="E51" s="4">
        <v>37383913800</v>
      </c>
      <c r="F51" s="4"/>
      <c r="G51" s="4">
        <v>43937010000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5000000</v>
      </c>
      <c r="R51" s="4"/>
      <c r="S51" s="4">
        <v>8090</v>
      </c>
      <c r="T51" s="4"/>
      <c r="U51" s="4">
        <v>37383913800</v>
      </c>
      <c r="V51" s="4"/>
      <c r="W51" s="4">
        <v>40209322500</v>
      </c>
      <c r="Y51" s="7">
        <v>1.3007567924127678E-2</v>
      </c>
      <c r="AA51" s="5"/>
    </row>
    <row r="52" spans="1:27" ht="18.75">
      <c r="A52" s="2" t="s">
        <v>58</v>
      </c>
      <c r="C52" s="4">
        <v>20000000</v>
      </c>
      <c r="D52" s="4"/>
      <c r="E52" s="4">
        <v>128586278251</v>
      </c>
      <c r="F52" s="4"/>
      <c r="G52" s="4">
        <v>154077750000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20000000</v>
      </c>
      <c r="R52" s="4"/>
      <c r="S52" s="4">
        <v>7430</v>
      </c>
      <c r="T52" s="4"/>
      <c r="U52" s="4">
        <v>128586278251</v>
      </c>
      <c r="V52" s="4"/>
      <c r="W52" s="4">
        <v>147715830000</v>
      </c>
      <c r="Y52" s="7">
        <v>4.7785527652048777E-2</v>
      </c>
      <c r="AA52" s="5"/>
    </row>
    <row r="53" spans="1:27" ht="18.75">
      <c r="A53" s="2" t="s">
        <v>59</v>
      </c>
      <c r="C53" s="4">
        <v>3030000</v>
      </c>
      <c r="D53" s="4"/>
      <c r="E53" s="4">
        <v>47196834477</v>
      </c>
      <c r="F53" s="4"/>
      <c r="G53" s="4">
        <v>68974147350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3030000</v>
      </c>
      <c r="R53" s="4"/>
      <c r="S53" s="4">
        <v>23190</v>
      </c>
      <c r="T53" s="4"/>
      <c r="U53" s="4">
        <v>47196834477</v>
      </c>
      <c r="V53" s="4"/>
      <c r="W53" s="4">
        <v>69847619085</v>
      </c>
      <c r="Y53" s="7">
        <v>2.2595447848859782E-2</v>
      </c>
      <c r="AA53" s="5"/>
    </row>
    <row r="54" spans="1:27" ht="18.75">
      <c r="A54" s="2" t="s">
        <v>60</v>
      </c>
      <c r="C54" s="4">
        <v>500000</v>
      </c>
      <c r="D54" s="4"/>
      <c r="E54" s="4">
        <v>16520351646</v>
      </c>
      <c r="F54" s="4"/>
      <c r="G54" s="4">
        <v>22838298750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500000</v>
      </c>
      <c r="R54" s="4"/>
      <c r="S54" s="4">
        <v>45050</v>
      </c>
      <c r="T54" s="4"/>
      <c r="U54" s="4">
        <v>16520351646</v>
      </c>
      <c r="V54" s="4"/>
      <c r="W54" s="4">
        <v>22390976250</v>
      </c>
      <c r="Y54" s="7">
        <v>7.2433984546594792E-3</v>
      </c>
      <c r="AA54" s="5"/>
    </row>
    <row r="55" spans="1:27" ht="18.75">
      <c r="A55" s="2" t="s">
        <v>61</v>
      </c>
      <c r="C55" s="4">
        <v>9360000</v>
      </c>
      <c r="D55" s="4"/>
      <c r="E55" s="4">
        <v>46112155830</v>
      </c>
      <c r="F55" s="4"/>
      <c r="G55" s="4">
        <v>59919743520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9360000</v>
      </c>
      <c r="R55" s="4"/>
      <c r="S55" s="4">
        <v>6710</v>
      </c>
      <c r="T55" s="4"/>
      <c r="U55" s="4">
        <v>46112155830</v>
      </c>
      <c r="V55" s="4"/>
      <c r="W55" s="4">
        <v>62431906680</v>
      </c>
      <c r="Y55" s="7">
        <v>2.0196492163549896E-2</v>
      </c>
      <c r="AA55" s="5"/>
    </row>
    <row r="56" spans="1:27" ht="18.75">
      <c r="A56" s="2" t="s">
        <v>62</v>
      </c>
      <c r="C56" s="4">
        <v>2353955</v>
      </c>
      <c r="D56" s="4"/>
      <c r="E56" s="4">
        <v>14699697506</v>
      </c>
      <c r="F56" s="4"/>
      <c r="G56" s="4">
        <f>18134604500.0625-11</f>
        <v>18134604489.0625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2353955</v>
      </c>
      <c r="R56" s="4"/>
      <c r="S56" s="4">
        <v>7530</v>
      </c>
      <c r="T56" s="4"/>
      <c r="U56" s="4">
        <v>14699697506</v>
      </c>
      <c r="V56" s="4"/>
      <c r="W56" s="4">
        <v>17619815727.157501</v>
      </c>
      <c r="Y56" s="7">
        <v>5.699945575596662E-3</v>
      </c>
      <c r="AA56" s="5"/>
    </row>
    <row r="57" spans="1:27" ht="18.75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180000</v>
      </c>
      <c r="J57" s="4"/>
      <c r="K57" s="4">
        <v>11710623600</v>
      </c>
      <c r="L57" s="4"/>
      <c r="M57" s="4">
        <v>-40000</v>
      </c>
      <c r="N57" s="4"/>
      <c r="O57" s="4">
        <v>4344064897</v>
      </c>
      <c r="P57" s="4"/>
      <c r="Q57" s="4">
        <v>140000</v>
      </c>
      <c r="R57" s="4"/>
      <c r="S57" s="4">
        <v>104950</v>
      </c>
      <c r="T57" s="4"/>
      <c r="U57" s="4">
        <v>9108262802</v>
      </c>
      <c r="V57" s="4"/>
      <c r="W57" s="4">
        <v>14605576650</v>
      </c>
      <c r="Y57" s="7">
        <v>4.7248503216120634E-3</v>
      </c>
      <c r="AA57" s="5"/>
    </row>
    <row r="58" spans="1:27" ht="18.75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10056657</v>
      </c>
      <c r="J58" s="4"/>
      <c r="K58" s="4">
        <v>24022272000</v>
      </c>
      <c r="L58" s="4"/>
      <c r="M58" s="4">
        <v>0</v>
      </c>
      <c r="N58" s="4"/>
      <c r="O58" s="4">
        <v>0</v>
      </c>
      <c r="P58" s="4"/>
      <c r="Q58" s="4">
        <v>10056657</v>
      </c>
      <c r="R58" s="4"/>
      <c r="S58" s="4">
        <v>2494</v>
      </c>
      <c r="T58" s="4"/>
      <c r="U58" s="4">
        <v>24022272000</v>
      </c>
      <c r="V58" s="4"/>
      <c r="W58" s="4">
        <f>24932068807.7799-14</f>
        <v>24932068793.7799</v>
      </c>
      <c r="Y58" s="7">
        <v>8.0654325455027515E-3</v>
      </c>
      <c r="AA58" s="5"/>
    </row>
    <row r="59" spans="1:27" ht="19.5" thickBot="1">
      <c r="C59" s="4"/>
      <c r="D59" s="4"/>
      <c r="E59" s="8">
        <f>SUM(E9:E58)</f>
        <v>2612841016495</v>
      </c>
      <c r="F59" s="4"/>
      <c r="G59" s="8">
        <f>SUM(G9:G58)</f>
        <v>3122883991608.3892</v>
      </c>
      <c r="H59" s="4"/>
      <c r="I59" s="4"/>
      <c r="J59" s="4"/>
      <c r="K59" s="8">
        <f>SUM(K9:K58)</f>
        <v>167163704280</v>
      </c>
      <c r="L59" s="4"/>
      <c r="M59" s="4"/>
      <c r="N59" s="4"/>
      <c r="O59" s="8">
        <f>SUM(O9:O58)</f>
        <v>217450526734</v>
      </c>
      <c r="P59" s="4"/>
      <c r="Q59" s="4"/>
      <c r="R59" s="4"/>
      <c r="S59" s="8">
        <f>SUM(S9:S58)</f>
        <v>1190411</v>
      </c>
      <c r="T59" s="4"/>
      <c r="U59" s="8">
        <f>SUM(U9:U58)</f>
        <v>2626413412381</v>
      </c>
      <c r="V59" s="4"/>
      <c r="W59" s="8">
        <f>SUM(W9:W58)</f>
        <v>3031770106569.2217</v>
      </c>
      <c r="Y59" s="9">
        <f>SUM(Y9:Y58)</f>
        <v>0.98076647751373991</v>
      </c>
      <c r="AA59" s="5"/>
    </row>
    <row r="60" spans="1:27" ht="19.5" thickTop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ht="18.7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3:23" ht="18.7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3:23" ht="18.7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3:23" ht="18.7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tabSelected="1" workbookViewId="0">
      <selection activeCell="L6" sqref="L6"/>
    </sheetView>
  </sheetViews>
  <sheetFormatPr defaultRowHeight="1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5703125" style="1" bestFit="1" customWidth="1"/>
    <col min="10" max="10" width="20.5703125" style="1" bestFit="1" customWidth="1"/>
    <col min="11" max="16384" width="9.140625" style="1"/>
  </cols>
  <sheetData>
    <row r="2" spans="1:10" ht="23.25">
      <c r="A2" s="14" t="s">
        <v>0</v>
      </c>
      <c r="B2" s="14"/>
      <c r="C2" s="14"/>
      <c r="D2" s="14"/>
      <c r="E2" s="14"/>
      <c r="F2" s="14"/>
      <c r="G2" s="14"/>
    </row>
    <row r="3" spans="1:10" ht="23.25">
      <c r="A3" s="14" t="s">
        <v>91</v>
      </c>
      <c r="B3" s="14"/>
      <c r="C3" s="14"/>
      <c r="D3" s="14"/>
      <c r="E3" s="14"/>
      <c r="F3" s="14"/>
      <c r="G3" s="14"/>
    </row>
    <row r="4" spans="1:10" ht="23.25">
      <c r="A4" s="14" t="s">
        <v>2</v>
      </c>
      <c r="B4" s="14"/>
      <c r="C4" s="14"/>
      <c r="D4" s="14"/>
      <c r="E4" s="14"/>
      <c r="F4" s="14"/>
      <c r="G4" s="14"/>
    </row>
    <row r="6" spans="1:10" ht="23.25">
      <c r="A6" s="15" t="s">
        <v>95</v>
      </c>
      <c r="C6" s="15" t="s">
        <v>72</v>
      </c>
      <c r="E6" s="15" t="s">
        <v>120</v>
      </c>
      <c r="G6" s="15" t="s">
        <v>13</v>
      </c>
      <c r="I6" s="3"/>
      <c r="J6" s="3"/>
    </row>
    <row r="7" spans="1:10" ht="18.75">
      <c r="A7" s="2" t="s">
        <v>127</v>
      </c>
      <c r="C7" s="4">
        <v>-14628074956</v>
      </c>
      <c r="E7" s="7">
        <v>0.77049999999999996</v>
      </c>
      <c r="F7" s="27"/>
      <c r="G7" s="7">
        <v>-4.7321284408460501E-3</v>
      </c>
      <c r="I7" s="28"/>
      <c r="J7" s="5"/>
    </row>
    <row r="8" spans="1:10" ht="18.75">
      <c r="A8" s="2" t="s">
        <v>128</v>
      </c>
      <c r="C8" s="4">
        <v>0</v>
      </c>
      <c r="E8" s="7">
        <v>0</v>
      </c>
      <c r="F8" s="27"/>
      <c r="G8" s="7">
        <v>0</v>
      </c>
      <c r="I8" s="28"/>
      <c r="J8" s="5"/>
    </row>
    <row r="9" spans="1:10" ht="18.75">
      <c r="A9" s="2" t="s">
        <v>129</v>
      </c>
      <c r="C9" s="4">
        <v>5831329</v>
      </c>
      <c r="E9" s="7">
        <v>-2.9999999999999997E-4</v>
      </c>
      <c r="F9" s="27"/>
      <c r="G9" s="7">
        <v>1.8864134817351256E-6</v>
      </c>
      <c r="I9" s="28"/>
      <c r="J9" s="5"/>
    </row>
    <row r="10" spans="1:10" ht="19.5" thickBot="1">
      <c r="C10" s="8">
        <f>SUM(C7:C9)</f>
        <v>-14622243627</v>
      </c>
      <c r="E10" s="9">
        <f>SUM(E7:E9)</f>
        <v>0.7702</v>
      </c>
      <c r="F10" s="27"/>
      <c r="G10" s="9">
        <f>SUM(G7:G9)</f>
        <v>-4.7302420273643148E-3</v>
      </c>
      <c r="J10" s="29"/>
    </row>
    <row r="11" spans="1:10" ht="19.5" thickTop="1">
      <c r="C11" s="4"/>
      <c r="E11" s="27"/>
      <c r="F11" s="27"/>
      <c r="G11" s="27"/>
    </row>
    <row r="12" spans="1:10" ht="18.75">
      <c r="C12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workbookViewId="0">
      <selection activeCell="U7" sqref="U7"/>
    </sheetView>
  </sheetViews>
  <sheetFormatPr defaultRowHeight="15"/>
  <cols>
    <col min="1" max="1" width="22.42578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5.85546875" style="1" bestFit="1" customWidth="1"/>
    <col min="22" max="16384" width="9.140625" style="1"/>
  </cols>
  <sheetData>
    <row r="2" spans="1:21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3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30">
      <c r="A6" s="14" t="s">
        <v>67</v>
      </c>
      <c r="C6" s="15" t="s">
        <v>68</v>
      </c>
      <c r="D6" s="15" t="s">
        <v>68</v>
      </c>
      <c r="E6" s="15" t="s">
        <v>68</v>
      </c>
      <c r="F6" s="15" t="s">
        <v>68</v>
      </c>
      <c r="G6" s="15" t="s">
        <v>68</v>
      </c>
      <c r="H6" s="15" t="s">
        <v>68</v>
      </c>
      <c r="I6" s="15" t="s">
        <v>68</v>
      </c>
      <c r="K6" s="16" t="s">
        <v>4</v>
      </c>
      <c r="M6" s="15" t="s">
        <v>5</v>
      </c>
      <c r="N6" s="15" t="s">
        <v>5</v>
      </c>
      <c r="O6" s="15" t="s">
        <v>5</v>
      </c>
      <c r="Q6" s="16" t="s">
        <v>6</v>
      </c>
      <c r="R6" s="16" t="s">
        <v>6</v>
      </c>
      <c r="S6" s="16" t="s">
        <v>6</v>
      </c>
    </row>
    <row r="7" spans="1:21" ht="23.25">
      <c r="A7" s="15" t="s">
        <v>67</v>
      </c>
      <c r="C7" s="15" t="s">
        <v>69</v>
      </c>
      <c r="E7" s="15" t="s">
        <v>70</v>
      </c>
      <c r="G7" s="15" t="s">
        <v>71</v>
      </c>
      <c r="I7" s="15" t="s">
        <v>65</v>
      </c>
      <c r="K7" s="15" t="s">
        <v>72</v>
      </c>
      <c r="M7" s="15" t="s">
        <v>73</v>
      </c>
      <c r="O7" s="15" t="s">
        <v>74</v>
      </c>
      <c r="Q7" s="15" t="s">
        <v>72</v>
      </c>
      <c r="S7" s="15" t="s">
        <v>66</v>
      </c>
      <c r="U7" s="11"/>
    </row>
    <row r="8" spans="1:21" ht="18.75">
      <c r="A8" s="2" t="s">
        <v>75</v>
      </c>
      <c r="C8" s="6" t="s">
        <v>76</v>
      </c>
      <c r="E8" s="1" t="s">
        <v>77</v>
      </c>
      <c r="G8" s="6" t="s">
        <v>78</v>
      </c>
      <c r="I8" s="4">
        <v>0</v>
      </c>
      <c r="J8" s="4"/>
      <c r="K8" s="4">
        <v>755623996</v>
      </c>
      <c r="L8" s="4"/>
      <c r="M8" s="4">
        <v>1792823924</v>
      </c>
      <c r="N8" s="4"/>
      <c r="O8" s="4">
        <v>204195</v>
      </c>
      <c r="P8" s="4"/>
      <c r="Q8" s="4">
        <v>2548243725</v>
      </c>
      <c r="S8" s="7">
        <v>8.2434747166330977E-4</v>
      </c>
      <c r="U8" s="5"/>
    </row>
    <row r="9" spans="1:21" ht="18.75">
      <c r="A9" s="2" t="s">
        <v>75</v>
      </c>
      <c r="C9" s="6" t="s">
        <v>79</v>
      </c>
      <c r="E9" s="1" t="s">
        <v>77</v>
      </c>
      <c r="G9" s="6" t="s">
        <v>78</v>
      </c>
      <c r="I9" s="4">
        <v>0</v>
      </c>
      <c r="J9" s="4"/>
      <c r="K9" s="4">
        <v>5437011</v>
      </c>
      <c r="L9" s="4"/>
      <c r="M9" s="4">
        <v>22253</v>
      </c>
      <c r="N9" s="4"/>
      <c r="O9" s="4">
        <v>0</v>
      </c>
      <c r="P9" s="4"/>
      <c r="Q9" s="4">
        <v>5459264</v>
      </c>
      <c r="S9" s="7">
        <v>1.766051822826534E-6</v>
      </c>
      <c r="U9" s="5"/>
    </row>
    <row r="10" spans="1:21" ht="18.75">
      <c r="A10" s="2" t="s">
        <v>80</v>
      </c>
      <c r="C10" s="6" t="s">
        <v>81</v>
      </c>
      <c r="E10" s="1" t="s">
        <v>77</v>
      </c>
      <c r="G10" s="6" t="s">
        <v>78</v>
      </c>
      <c r="I10" s="4">
        <v>0</v>
      </c>
      <c r="J10" s="4"/>
      <c r="K10" s="4">
        <v>6595113</v>
      </c>
      <c r="L10" s="4"/>
      <c r="M10" s="4">
        <v>17532677077</v>
      </c>
      <c r="N10" s="4"/>
      <c r="O10" s="4">
        <v>17530280000</v>
      </c>
      <c r="P10" s="4"/>
      <c r="Q10" s="4">
        <v>8992190</v>
      </c>
      <c r="S10" s="7">
        <v>2.9089403884301125E-6</v>
      </c>
      <c r="U10" s="5"/>
    </row>
    <row r="11" spans="1:21" ht="18.75">
      <c r="A11" s="2" t="s">
        <v>82</v>
      </c>
      <c r="C11" s="6" t="s">
        <v>83</v>
      </c>
      <c r="E11" s="1" t="s">
        <v>77</v>
      </c>
      <c r="G11" s="6" t="s">
        <v>78</v>
      </c>
      <c r="I11" s="4">
        <v>0</v>
      </c>
      <c r="J11" s="4"/>
      <c r="K11" s="4">
        <v>19843641097</v>
      </c>
      <c r="L11" s="4"/>
      <c r="M11" s="4">
        <v>250736856419</v>
      </c>
      <c r="N11" s="4"/>
      <c r="O11" s="4">
        <v>239426932339</v>
      </c>
      <c r="P11" s="4"/>
      <c r="Q11" s="4">
        <v>31153565177</v>
      </c>
      <c r="S11" s="7">
        <v>1.0078063740530973E-2</v>
      </c>
      <c r="U11" s="5"/>
    </row>
    <row r="12" spans="1:21" ht="18.75">
      <c r="A12" s="2" t="s">
        <v>84</v>
      </c>
      <c r="C12" s="6" t="s">
        <v>85</v>
      </c>
      <c r="E12" s="1" t="s">
        <v>77</v>
      </c>
      <c r="G12" s="6" t="s">
        <v>78</v>
      </c>
      <c r="I12" s="4">
        <v>0</v>
      </c>
      <c r="J12" s="4"/>
      <c r="K12" s="4">
        <v>2952960</v>
      </c>
      <c r="L12" s="4"/>
      <c r="M12" s="4">
        <v>12135</v>
      </c>
      <c r="N12" s="4"/>
      <c r="O12" s="4">
        <v>0</v>
      </c>
      <c r="P12" s="4"/>
      <c r="Q12" s="4">
        <v>2965095</v>
      </c>
      <c r="S12" s="7">
        <v>9.5919732579407094E-7</v>
      </c>
      <c r="U12" s="5"/>
    </row>
    <row r="13" spans="1:21" ht="18.75">
      <c r="A13" s="2" t="s">
        <v>86</v>
      </c>
      <c r="C13" s="6" t="s">
        <v>87</v>
      </c>
      <c r="E13" s="1" t="s">
        <v>77</v>
      </c>
      <c r="G13" s="6" t="s">
        <v>78</v>
      </c>
      <c r="I13" s="4">
        <v>0</v>
      </c>
      <c r="J13" s="4"/>
      <c r="K13" s="4">
        <v>1027939237</v>
      </c>
      <c r="L13" s="4"/>
      <c r="M13" s="4">
        <v>4223940</v>
      </c>
      <c r="N13" s="4"/>
      <c r="O13" s="4">
        <v>0</v>
      </c>
      <c r="P13" s="4"/>
      <c r="Q13" s="4">
        <v>1032163177</v>
      </c>
      <c r="S13" s="7">
        <v>3.3390099108511262E-4</v>
      </c>
      <c r="U13" s="5"/>
    </row>
    <row r="14" spans="1:21" ht="18.75">
      <c r="A14" s="2" t="s">
        <v>75</v>
      </c>
      <c r="C14" s="6" t="s">
        <v>88</v>
      </c>
      <c r="E14" s="1" t="s">
        <v>89</v>
      </c>
      <c r="G14" s="6" t="s">
        <v>78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v>3.4614106414791284E-4</v>
      </c>
      <c r="U14" s="5"/>
    </row>
    <row r="15" spans="1:21" ht="18.75">
      <c r="A15" s="2" t="s">
        <v>86</v>
      </c>
      <c r="C15" s="6" t="s">
        <v>90</v>
      </c>
      <c r="E15" s="1" t="s">
        <v>89</v>
      </c>
      <c r="G15" s="6" t="s">
        <v>78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v>3.071921070232318E-6</v>
      </c>
      <c r="U15" s="5"/>
    </row>
    <row r="16" spans="1:21" ht="19.5" thickBot="1">
      <c r="C16" s="6"/>
      <c r="G16" s="6"/>
      <c r="I16" s="4"/>
      <c r="J16" s="4"/>
      <c r="K16" s="8">
        <f>SUM(K8:K15)</f>
        <v>22721685414</v>
      </c>
      <c r="L16" s="4"/>
      <c r="M16" s="8">
        <f>SUM(M8:M15)</f>
        <v>270066615748</v>
      </c>
      <c r="N16" s="4"/>
      <c r="O16" s="8">
        <f>SUM(O8:O15)</f>
        <v>256957416534</v>
      </c>
      <c r="P16" s="4"/>
      <c r="Q16" s="8">
        <f>SUM(Q8:Q15)</f>
        <v>35830884628</v>
      </c>
      <c r="S16" s="9">
        <f>SUM(S8:S15)</f>
        <v>1.1591159378034592E-2</v>
      </c>
    </row>
    <row r="17" spans="3:19" ht="19.5" thickTop="1">
      <c r="C17" s="6"/>
      <c r="G17" s="6"/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3:19" ht="18.75">
      <c r="G18" s="6"/>
      <c r="I18" s="4"/>
      <c r="J18" s="4"/>
      <c r="K18" s="4"/>
      <c r="L18" s="4"/>
      <c r="M18" s="4"/>
      <c r="N18" s="4"/>
      <c r="O18" s="4"/>
      <c r="P18" s="4"/>
      <c r="Q18" s="4"/>
      <c r="S18" s="6"/>
    </row>
    <row r="19" spans="3:19" ht="18.75">
      <c r="I19" s="4"/>
      <c r="J19" s="4"/>
      <c r="K19" s="4"/>
      <c r="L19" s="4"/>
      <c r="M19" s="4"/>
      <c r="N19" s="4"/>
      <c r="O19" s="4"/>
      <c r="P19" s="4"/>
      <c r="Q19" s="4"/>
    </row>
    <row r="20" spans="3:19">
      <c r="K20" s="10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workbookViewId="0">
      <selection activeCell="R14" activeCellId="1" sqref="L14 R14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6" spans="1:18" ht="23.25">
      <c r="A6" s="15" t="s">
        <v>92</v>
      </c>
      <c r="B6" s="15" t="s">
        <v>92</v>
      </c>
      <c r="C6" s="15" t="s">
        <v>92</v>
      </c>
      <c r="D6" s="15" t="s">
        <v>92</v>
      </c>
      <c r="E6" s="15" t="s">
        <v>92</v>
      </c>
      <c r="F6" s="15" t="s">
        <v>92</v>
      </c>
      <c r="H6" s="15" t="s">
        <v>93</v>
      </c>
      <c r="I6" s="15" t="s">
        <v>93</v>
      </c>
      <c r="J6" s="15" t="s">
        <v>93</v>
      </c>
      <c r="K6" s="15" t="s">
        <v>93</v>
      </c>
      <c r="L6" s="15" t="s">
        <v>93</v>
      </c>
      <c r="N6" s="15" t="s">
        <v>94</v>
      </c>
      <c r="O6" s="15" t="s">
        <v>94</v>
      </c>
      <c r="P6" s="15" t="s">
        <v>94</v>
      </c>
      <c r="Q6" s="15" t="s">
        <v>94</v>
      </c>
      <c r="R6" s="15" t="s">
        <v>94</v>
      </c>
    </row>
    <row r="7" spans="1:18" ht="23.25">
      <c r="A7" s="15" t="s">
        <v>95</v>
      </c>
      <c r="C7" s="15" t="s">
        <v>96</v>
      </c>
      <c r="F7" s="15" t="s">
        <v>65</v>
      </c>
      <c r="H7" s="15" t="s">
        <v>97</v>
      </c>
      <c r="J7" s="15" t="s">
        <v>98</v>
      </c>
      <c r="L7" s="15" t="s">
        <v>99</v>
      </c>
      <c r="N7" s="15" t="s">
        <v>97</v>
      </c>
      <c r="P7" s="15" t="s">
        <v>98</v>
      </c>
      <c r="R7" s="15" t="s">
        <v>99</v>
      </c>
    </row>
    <row r="8" spans="1:18" ht="18.75">
      <c r="A8" s="2" t="s">
        <v>75</v>
      </c>
      <c r="C8" s="4">
        <v>11</v>
      </c>
      <c r="D8" s="4"/>
      <c r="E8" s="4"/>
      <c r="F8" s="4">
        <v>0</v>
      </c>
      <c r="G8" s="4"/>
      <c r="H8" s="4">
        <v>1545924</v>
      </c>
      <c r="I8" s="4"/>
      <c r="J8" s="4">
        <v>0</v>
      </c>
      <c r="K8" s="4"/>
      <c r="L8" s="4">
        <v>1545924</v>
      </c>
      <c r="M8" s="4"/>
      <c r="N8" s="4">
        <v>1684314</v>
      </c>
      <c r="O8" s="4"/>
      <c r="P8" s="4">
        <v>0</v>
      </c>
      <c r="Q8" s="4"/>
      <c r="R8" s="4">
        <v>1684314</v>
      </c>
    </row>
    <row r="9" spans="1:18" ht="18.75">
      <c r="A9" s="2" t="s">
        <v>75</v>
      </c>
      <c r="C9" s="4">
        <v>17</v>
      </c>
      <c r="D9" s="4"/>
      <c r="E9" s="4"/>
      <c r="F9" s="4">
        <v>0</v>
      </c>
      <c r="G9" s="4"/>
      <c r="H9" s="4">
        <v>22253</v>
      </c>
      <c r="I9" s="4"/>
      <c r="J9" s="4">
        <v>0</v>
      </c>
      <c r="K9" s="4"/>
      <c r="L9" s="4">
        <v>22253</v>
      </c>
      <c r="M9" s="4"/>
      <c r="N9" s="4">
        <v>66484</v>
      </c>
      <c r="O9" s="4"/>
      <c r="P9" s="4">
        <v>0</v>
      </c>
      <c r="Q9" s="4"/>
      <c r="R9" s="4">
        <v>66484</v>
      </c>
    </row>
    <row r="10" spans="1:18" ht="18.75">
      <c r="A10" s="2" t="s">
        <v>80</v>
      </c>
      <c r="C10" s="4">
        <v>31</v>
      </c>
      <c r="D10" s="4"/>
      <c r="E10" s="4"/>
      <c r="F10" s="4">
        <v>0</v>
      </c>
      <c r="G10" s="4"/>
      <c r="H10" s="4">
        <v>27077</v>
      </c>
      <c r="I10" s="4"/>
      <c r="J10" s="4">
        <v>0</v>
      </c>
      <c r="K10" s="4"/>
      <c r="L10" s="4">
        <v>27077</v>
      </c>
      <c r="M10" s="4"/>
      <c r="N10" s="4">
        <v>39909</v>
      </c>
      <c r="O10" s="4"/>
      <c r="P10" s="4">
        <v>0</v>
      </c>
      <c r="Q10" s="4"/>
      <c r="R10" s="4">
        <v>39909</v>
      </c>
    </row>
    <row r="11" spans="1:18" ht="18.75">
      <c r="A11" s="2" t="s">
        <v>82</v>
      </c>
      <c r="C11" s="4">
        <v>17</v>
      </c>
      <c r="D11" s="4"/>
      <c r="E11" s="4"/>
      <c r="F11" s="4">
        <v>0</v>
      </c>
      <c r="G11" s="4"/>
      <c r="H11" s="4">
        <v>0</v>
      </c>
      <c r="I11" s="4"/>
      <c r="J11" s="4">
        <v>0</v>
      </c>
      <c r="K11" s="4"/>
      <c r="L11" s="4">
        <v>0</v>
      </c>
      <c r="M11" s="4"/>
      <c r="N11" s="4">
        <v>55893621</v>
      </c>
      <c r="O11" s="4"/>
      <c r="P11" s="4">
        <v>0</v>
      </c>
      <c r="Q11" s="4"/>
      <c r="R11" s="4">
        <v>55893621</v>
      </c>
    </row>
    <row r="12" spans="1:18" ht="18.75">
      <c r="A12" s="2" t="s">
        <v>84</v>
      </c>
      <c r="C12" s="4">
        <v>17</v>
      </c>
      <c r="D12" s="4"/>
      <c r="E12" s="4"/>
      <c r="F12" s="4">
        <v>0</v>
      </c>
      <c r="G12" s="4"/>
      <c r="H12" s="4">
        <v>12135</v>
      </c>
      <c r="I12" s="4"/>
      <c r="J12" s="4">
        <v>0</v>
      </c>
      <c r="K12" s="4"/>
      <c r="L12" s="4">
        <v>12135</v>
      </c>
      <c r="M12" s="4"/>
      <c r="N12" s="4">
        <v>38320</v>
      </c>
      <c r="O12" s="4"/>
      <c r="P12" s="4">
        <v>0</v>
      </c>
      <c r="Q12" s="4"/>
      <c r="R12" s="4">
        <v>38320</v>
      </c>
    </row>
    <row r="13" spans="1:18" ht="18.75">
      <c r="A13" s="2" t="s">
        <v>86</v>
      </c>
      <c r="C13" s="4">
        <v>17</v>
      </c>
      <c r="D13" s="4"/>
      <c r="E13" s="4"/>
      <c r="F13" s="4">
        <v>0</v>
      </c>
      <c r="G13" s="4"/>
      <c r="H13" s="4">
        <v>4223940</v>
      </c>
      <c r="I13" s="4"/>
      <c r="J13" s="4">
        <v>0</v>
      </c>
      <c r="K13" s="4"/>
      <c r="L13" s="4">
        <v>4223940</v>
      </c>
      <c r="M13" s="4"/>
      <c r="N13" s="4">
        <v>4451706</v>
      </c>
      <c r="O13" s="4"/>
      <c r="P13" s="4">
        <v>0</v>
      </c>
      <c r="Q13" s="4"/>
      <c r="R13" s="4">
        <v>4451706</v>
      </c>
    </row>
    <row r="14" spans="1:18" ht="19.5" thickBot="1">
      <c r="C14" s="4"/>
      <c r="D14" s="4"/>
      <c r="E14" s="4"/>
      <c r="F14" s="4"/>
      <c r="G14" s="4"/>
      <c r="H14" s="8">
        <f>SUM(H8:H13)</f>
        <v>5831329</v>
      </c>
      <c r="I14" s="4"/>
      <c r="J14" s="8">
        <f>SUM(J8:J13)</f>
        <v>0</v>
      </c>
      <c r="K14" s="4"/>
      <c r="L14" s="8">
        <f>SUM(L8:L13)</f>
        <v>5831329</v>
      </c>
      <c r="M14" s="4"/>
      <c r="N14" s="8">
        <f>SUM(N8:N13)</f>
        <v>62174354</v>
      </c>
      <c r="O14" s="4"/>
      <c r="P14" s="8">
        <f>SUM(P8:P13)</f>
        <v>0</v>
      </c>
      <c r="Q14" s="4"/>
      <c r="R14" s="8">
        <f>SUM(R8:R13)</f>
        <v>62174354</v>
      </c>
    </row>
    <row r="15" spans="1:18" ht="19.5" thickTop="1">
      <c r="C15" s="4"/>
      <c r="D15" s="4"/>
      <c r="E15" s="4"/>
      <c r="F15" s="4"/>
      <c r="G15" s="4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.7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M13" sqref="M13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3.25">
      <c r="A6" s="14" t="s">
        <v>3</v>
      </c>
      <c r="C6" s="15" t="s">
        <v>101</v>
      </c>
      <c r="D6" s="15" t="s">
        <v>101</v>
      </c>
      <c r="E6" s="15" t="s">
        <v>101</v>
      </c>
      <c r="F6" s="15" t="s">
        <v>101</v>
      </c>
      <c r="G6" s="15" t="s">
        <v>101</v>
      </c>
      <c r="I6" s="15" t="s">
        <v>93</v>
      </c>
      <c r="J6" s="15" t="s">
        <v>93</v>
      </c>
      <c r="K6" s="15" t="s">
        <v>93</v>
      </c>
      <c r="L6" s="15" t="s">
        <v>93</v>
      </c>
      <c r="M6" s="15" t="s">
        <v>93</v>
      </c>
      <c r="O6" s="15" t="s">
        <v>94</v>
      </c>
      <c r="P6" s="15" t="s">
        <v>94</v>
      </c>
      <c r="Q6" s="15" t="s">
        <v>94</v>
      </c>
      <c r="R6" s="15" t="s">
        <v>94</v>
      </c>
      <c r="S6" s="15" t="s">
        <v>94</v>
      </c>
    </row>
    <row r="7" spans="1:19" ht="23.25">
      <c r="A7" s="15" t="s">
        <v>3</v>
      </c>
      <c r="C7" s="15" t="s">
        <v>102</v>
      </c>
      <c r="E7" s="15" t="s">
        <v>103</v>
      </c>
      <c r="G7" s="15" t="s">
        <v>104</v>
      </c>
      <c r="I7" s="15" t="s">
        <v>105</v>
      </c>
      <c r="K7" s="15" t="s">
        <v>98</v>
      </c>
      <c r="M7" s="15" t="s">
        <v>106</v>
      </c>
      <c r="O7" s="15" t="s">
        <v>105</v>
      </c>
      <c r="Q7" s="15" t="s">
        <v>98</v>
      </c>
      <c r="S7" s="15" t="s">
        <v>106</v>
      </c>
    </row>
    <row r="8" spans="1:19" ht="18.75">
      <c r="A8" s="2" t="s">
        <v>53</v>
      </c>
      <c r="C8" s="6" t="s">
        <v>107</v>
      </c>
      <c r="E8" s="4">
        <v>1600000</v>
      </c>
      <c r="G8" s="4">
        <v>600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960000000</v>
      </c>
      <c r="P8" s="4"/>
      <c r="Q8" s="4">
        <v>105886654</v>
      </c>
      <c r="R8" s="4"/>
      <c r="S8" s="4">
        <v>854113346</v>
      </c>
    </row>
    <row r="9" spans="1:19" ht="18.75">
      <c r="A9" s="2" t="s">
        <v>22</v>
      </c>
      <c r="C9" s="6" t="s">
        <v>108</v>
      </c>
      <c r="E9" s="4">
        <v>550000</v>
      </c>
      <c r="G9" s="4">
        <v>27500</v>
      </c>
      <c r="H9" s="4"/>
      <c r="I9" s="4">
        <v>15125000000</v>
      </c>
      <c r="J9" s="4"/>
      <c r="K9" s="4">
        <v>0</v>
      </c>
      <c r="L9" s="4"/>
      <c r="M9" s="4">
        <v>15125000000</v>
      </c>
      <c r="N9" s="4"/>
      <c r="O9" s="4">
        <v>15125000000</v>
      </c>
      <c r="P9" s="4"/>
      <c r="Q9" s="4">
        <v>0</v>
      </c>
      <c r="R9" s="4"/>
      <c r="S9" s="4">
        <v>15125000000</v>
      </c>
    </row>
    <row r="10" spans="1:19" ht="18.75">
      <c r="A10" s="2" t="s">
        <v>29</v>
      </c>
      <c r="C10" s="6" t="s">
        <v>109</v>
      </c>
      <c r="E10" s="4">
        <v>600000</v>
      </c>
      <c r="G10" s="4">
        <v>5700</v>
      </c>
      <c r="H10" s="4"/>
      <c r="I10" s="4">
        <v>3420000000</v>
      </c>
      <c r="J10" s="4"/>
      <c r="K10" s="4">
        <v>484550265</v>
      </c>
      <c r="L10" s="4"/>
      <c r="M10" s="4">
        <v>2935449735</v>
      </c>
      <c r="N10" s="4"/>
      <c r="O10" s="4">
        <v>3420000000</v>
      </c>
      <c r="P10" s="4"/>
      <c r="Q10" s="4">
        <v>484550265</v>
      </c>
      <c r="R10" s="4"/>
      <c r="S10" s="4">
        <v>2935449735</v>
      </c>
    </row>
    <row r="11" spans="1:19" ht="18.75">
      <c r="A11" s="2" t="s">
        <v>57</v>
      </c>
      <c r="C11" s="6" t="s">
        <v>6</v>
      </c>
      <c r="E11" s="4">
        <v>5000000</v>
      </c>
      <c r="G11" s="4">
        <v>540</v>
      </c>
      <c r="H11" s="4"/>
      <c r="I11" s="4">
        <v>2700000000</v>
      </c>
      <c r="J11" s="4"/>
      <c r="K11" s="4">
        <v>386619718</v>
      </c>
      <c r="L11" s="4"/>
      <c r="M11" s="4">
        <v>2313380282</v>
      </c>
      <c r="N11" s="4"/>
      <c r="O11" s="4">
        <v>2700000000</v>
      </c>
      <c r="P11" s="4"/>
      <c r="Q11" s="4">
        <v>386619718</v>
      </c>
      <c r="R11" s="4"/>
      <c r="S11" s="4">
        <v>2313380282</v>
      </c>
    </row>
    <row r="12" spans="1:19" ht="18.75">
      <c r="A12" s="2" t="s">
        <v>19</v>
      </c>
      <c r="C12" s="6" t="s">
        <v>6</v>
      </c>
      <c r="E12" s="4">
        <v>2000000</v>
      </c>
      <c r="G12" s="4">
        <v>220</v>
      </c>
      <c r="H12" s="4"/>
      <c r="I12" s="4">
        <v>440000000</v>
      </c>
      <c r="J12" s="4"/>
      <c r="K12" s="4">
        <v>63004695</v>
      </c>
      <c r="L12" s="4"/>
      <c r="M12" s="4">
        <v>376995305</v>
      </c>
      <c r="N12" s="4"/>
      <c r="O12" s="4">
        <v>440000000</v>
      </c>
      <c r="P12" s="4"/>
      <c r="Q12" s="4">
        <v>63004695</v>
      </c>
      <c r="R12" s="4"/>
      <c r="S12" s="4">
        <v>376995305</v>
      </c>
    </row>
    <row r="13" spans="1:19" ht="19.5" thickBot="1">
      <c r="E13" s="17"/>
      <c r="F13" s="18"/>
      <c r="G13" s="17"/>
      <c r="H13" s="4"/>
      <c r="I13" s="8">
        <f>SUM(I8:I12)</f>
        <v>21685000000</v>
      </c>
      <c r="J13" s="4"/>
      <c r="K13" s="8">
        <f>SUM(K8:K12)</f>
        <v>934174678</v>
      </c>
      <c r="L13" s="4"/>
      <c r="M13" s="8">
        <f>SUM(M8:M12)</f>
        <v>20750825322</v>
      </c>
      <c r="N13" s="4"/>
      <c r="O13" s="8">
        <f>SUM(O8:O12)</f>
        <v>22645000000</v>
      </c>
      <c r="P13" s="4"/>
      <c r="Q13" s="8">
        <f>SUM(Q8:Q12)</f>
        <v>1040061332</v>
      </c>
      <c r="R13" s="4"/>
      <c r="S13" s="8">
        <f>SUM(S8:S12)</f>
        <v>21604938668</v>
      </c>
    </row>
    <row r="14" spans="1:19" ht="19.5" thickTop="1">
      <c r="E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.75">
      <c r="A15" s="6"/>
      <c r="C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I16" s="10"/>
      <c r="K16" s="10"/>
    </row>
    <row r="19" spans="5:5" ht="18.75">
      <c r="E19" s="1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6"/>
  <sheetViews>
    <sheetView rightToLeft="1" workbookViewId="0">
      <selection activeCell="Q56" activeCellId="1" sqref="I56 Q56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3.25">
      <c r="A6" s="14" t="s">
        <v>3</v>
      </c>
      <c r="C6" s="15" t="s">
        <v>93</v>
      </c>
      <c r="D6" s="15" t="s">
        <v>93</v>
      </c>
      <c r="E6" s="15" t="s">
        <v>93</v>
      </c>
      <c r="F6" s="15" t="s">
        <v>93</v>
      </c>
      <c r="G6" s="15" t="s">
        <v>93</v>
      </c>
      <c r="H6" s="15" t="s">
        <v>93</v>
      </c>
      <c r="I6" s="15" t="s">
        <v>93</v>
      </c>
      <c r="K6" s="15" t="s">
        <v>94</v>
      </c>
      <c r="L6" s="15" t="s">
        <v>94</v>
      </c>
      <c r="M6" s="15" t="s">
        <v>94</v>
      </c>
      <c r="N6" s="15" t="s">
        <v>94</v>
      </c>
      <c r="O6" s="15" t="s">
        <v>94</v>
      </c>
      <c r="P6" s="15" t="s">
        <v>94</v>
      </c>
      <c r="Q6" s="15" t="s">
        <v>94</v>
      </c>
    </row>
    <row r="7" spans="1:17" ht="23.25">
      <c r="A7" s="15" t="s">
        <v>3</v>
      </c>
      <c r="C7" s="15" t="s">
        <v>7</v>
      </c>
      <c r="E7" s="15" t="s">
        <v>110</v>
      </c>
      <c r="G7" s="15" t="s">
        <v>111</v>
      </c>
      <c r="I7" s="15" t="s">
        <v>112</v>
      </c>
      <c r="K7" s="15" t="s">
        <v>7</v>
      </c>
      <c r="M7" s="15" t="s">
        <v>110</v>
      </c>
      <c r="O7" s="15" t="s">
        <v>111</v>
      </c>
      <c r="Q7" s="15" t="s">
        <v>112</v>
      </c>
    </row>
    <row r="8" spans="1:17" ht="18.75">
      <c r="A8" s="2" t="s">
        <v>45</v>
      </c>
      <c r="C8" s="4">
        <v>5430800</v>
      </c>
      <c r="D8" s="4"/>
      <c r="E8" s="4">
        <v>97334715922</v>
      </c>
      <c r="F8" s="4"/>
      <c r="G8" s="4">
        <v>97388700789</v>
      </c>
      <c r="H8" s="4"/>
      <c r="I8" s="4">
        <v>-53984866</v>
      </c>
      <c r="J8" s="4"/>
      <c r="K8" s="4">
        <v>5430800</v>
      </c>
      <c r="L8" s="4"/>
      <c r="M8" s="4">
        <v>97334715922</v>
      </c>
      <c r="N8" s="4"/>
      <c r="O8" s="4">
        <v>83514589867</v>
      </c>
      <c r="P8" s="4"/>
      <c r="Q8" s="4">
        <v>13820126055</v>
      </c>
    </row>
    <row r="9" spans="1:17" ht="18.75">
      <c r="A9" s="2" t="s">
        <v>43</v>
      </c>
      <c r="C9" s="4">
        <v>1800000</v>
      </c>
      <c r="D9" s="4"/>
      <c r="E9" s="4">
        <v>14296427100</v>
      </c>
      <c r="F9" s="4"/>
      <c r="G9" s="4">
        <v>15101607600</v>
      </c>
      <c r="H9" s="4"/>
      <c r="I9" s="4">
        <v>-805180500</v>
      </c>
      <c r="J9" s="4"/>
      <c r="K9" s="4">
        <v>1800000</v>
      </c>
      <c r="L9" s="4"/>
      <c r="M9" s="4">
        <v>14296427100</v>
      </c>
      <c r="N9" s="4"/>
      <c r="O9" s="4">
        <v>14904785700</v>
      </c>
      <c r="P9" s="4"/>
      <c r="Q9" s="4">
        <v>-608358600</v>
      </c>
    </row>
    <row r="10" spans="1:17" ht="18.75">
      <c r="A10" s="2" t="s">
        <v>17</v>
      </c>
      <c r="C10" s="4">
        <v>12418268</v>
      </c>
      <c r="D10" s="4"/>
      <c r="E10" s="4">
        <v>51266207255</v>
      </c>
      <c r="F10" s="4"/>
      <c r="G10" s="4">
        <v>56500224080</v>
      </c>
      <c r="H10" s="4"/>
      <c r="I10" s="4">
        <v>-5234016824</v>
      </c>
      <c r="J10" s="4"/>
      <c r="K10" s="4">
        <v>12418268</v>
      </c>
      <c r="L10" s="4"/>
      <c r="M10" s="4">
        <v>51266207255</v>
      </c>
      <c r="N10" s="4"/>
      <c r="O10" s="4">
        <v>48451688773</v>
      </c>
      <c r="P10" s="4"/>
      <c r="Q10" s="4">
        <v>2814518482</v>
      </c>
    </row>
    <row r="11" spans="1:17" ht="18.75">
      <c r="A11" s="2" t="s">
        <v>39</v>
      </c>
      <c r="C11" s="4">
        <v>5200000</v>
      </c>
      <c r="D11" s="4"/>
      <c r="E11" s="4">
        <v>56704588200</v>
      </c>
      <c r="F11" s="4"/>
      <c r="G11" s="4">
        <v>57479947200</v>
      </c>
      <c r="H11" s="4"/>
      <c r="I11" s="4">
        <v>-775359000</v>
      </c>
      <c r="J11" s="4"/>
      <c r="K11" s="4">
        <v>5200000</v>
      </c>
      <c r="L11" s="4"/>
      <c r="M11" s="4">
        <v>56704588200</v>
      </c>
      <c r="N11" s="4"/>
      <c r="O11" s="4">
        <v>47555352000</v>
      </c>
      <c r="P11" s="4"/>
      <c r="Q11" s="4">
        <v>9149236200</v>
      </c>
    </row>
    <row r="12" spans="1:17" ht="18.75">
      <c r="A12" s="2" t="s">
        <v>44</v>
      </c>
      <c r="C12" s="4">
        <v>7000000</v>
      </c>
      <c r="D12" s="4"/>
      <c r="E12" s="4">
        <v>28334401200</v>
      </c>
      <c r="F12" s="4"/>
      <c r="G12" s="4">
        <v>32453744400</v>
      </c>
      <c r="H12" s="4"/>
      <c r="I12" s="4">
        <v>-4119343200</v>
      </c>
      <c r="J12" s="4"/>
      <c r="K12" s="4">
        <v>7000000</v>
      </c>
      <c r="L12" s="4"/>
      <c r="M12" s="4">
        <v>28334401200</v>
      </c>
      <c r="N12" s="4"/>
      <c r="O12" s="4">
        <v>33498057376</v>
      </c>
      <c r="P12" s="4"/>
      <c r="Q12" s="4">
        <v>-5163656176</v>
      </c>
    </row>
    <row r="13" spans="1:17" ht="18.75">
      <c r="A13" s="2" t="s">
        <v>21</v>
      </c>
      <c r="C13" s="4">
        <v>11200000</v>
      </c>
      <c r="D13" s="4"/>
      <c r="E13" s="4">
        <v>153195033600</v>
      </c>
      <c r="F13" s="4"/>
      <c r="G13" s="4">
        <v>146903032680</v>
      </c>
      <c r="H13" s="4"/>
      <c r="I13" s="4">
        <v>6292000920</v>
      </c>
      <c r="J13" s="4"/>
      <c r="K13" s="4">
        <v>11200000</v>
      </c>
      <c r="L13" s="4"/>
      <c r="M13" s="4">
        <v>153195033600</v>
      </c>
      <c r="N13" s="4"/>
      <c r="O13" s="4">
        <v>140286635880</v>
      </c>
      <c r="P13" s="4"/>
      <c r="Q13" s="4">
        <v>12908397720</v>
      </c>
    </row>
    <row r="14" spans="1:17" ht="18.75">
      <c r="A14" s="2" t="s">
        <v>57</v>
      </c>
      <c r="C14" s="4">
        <v>5000000</v>
      </c>
      <c r="D14" s="4"/>
      <c r="E14" s="4">
        <v>40209322500</v>
      </c>
      <c r="F14" s="4"/>
      <c r="G14" s="4">
        <v>43937010000</v>
      </c>
      <c r="H14" s="4"/>
      <c r="I14" s="4">
        <v>-3727687500</v>
      </c>
      <c r="J14" s="4"/>
      <c r="K14" s="4">
        <v>5000000</v>
      </c>
      <c r="L14" s="4"/>
      <c r="M14" s="4">
        <v>40209322500</v>
      </c>
      <c r="N14" s="4"/>
      <c r="O14" s="4">
        <v>37383913800</v>
      </c>
      <c r="P14" s="4"/>
      <c r="Q14" s="4">
        <v>2825408700</v>
      </c>
    </row>
    <row r="15" spans="1:17" ht="18.75">
      <c r="A15" s="2" t="s">
        <v>35</v>
      </c>
      <c r="C15" s="4">
        <v>3300000</v>
      </c>
      <c r="D15" s="4"/>
      <c r="E15" s="4">
        <v>29874284055</v>
      </c>
      <c r="F15" s="4"/>
      <c r="G15" s="4">
        <v>29874284055</v>
      </c>
      <c r="H15" s="4"/>
      <c r="I15" s="4">
        <v>0</v>
      </c>
      <c r="J15" s="4"/>
      <c r="K15" s="4">
        <v>3300000</v>
      </c>
      <c r="L15" s="4"/>
      <c r="M15" s="4">
        <v>29874284055</v>
      </c>
      <c r="N15" s="4"/>
      <c r="O15" s="4">
        <v>28845342900</v>
      </c>
      <c r="P15" s="4"/>
      <c r="Q15" s="4">
        <v>1028941155</v>
      </c>
    </row>
    <row r="16" spans="1:17" ht="18.75">
      <c r="A16" s="2" t="s">
        <v>23</v>
      </c>
      <c r="C16" s="4">
        <v>5009950</v>
      </c>
      <c r="D16" s="4"/>
      <c r="E16" s="4">
        <v>88048889299</v>
      </c>
      <c r="F16" s="4"/>
      <c r="G16" s="4">
        <v>87302433032</v>
      </c>
      <c r="H16" s="4"/>
      <c r="I16" s="4">
        <v>746456267</v>
      </c>
      <c r="J16" s="4"/>
      <c r="K16" s="4">
        <v>5009950</v>
      </c>
      <c r="L16" s="4"/>
      <c r="M16" s="4">
        <v>88048889299</v>
      </c>
      <c r="N16" s="4"/>
      <c r="O16" s="4">
        <v>81428340087</v>
      </c>
      <c r="P16" s="4"/>
      <c r="Q16" s="4">
        <v>6620549212</v>
      </c>
    </row>
    <row r="17" spans="1:17" ht="18.75">
      <c r="A17" s="2" t="s">
        <v>16</v>
      </c>
      <c r="C17" s="4">
        <v>82867205</v>
      </c>
      <c r="D17" s="4"/>
      <c r="E17" s="4">
        <v>168208004355</v>
      </c>
      <c r="F17" s="4"/>
      <c r="G17" s="4">
        <v>169535227500</v>
      </c>
      <c r="H17" s="4"/>
      <c r="I17" s="4">
        <v>-1327223144</v>
      </c>
      <c r="J17" s="4"/>
      <c r="K17" s="4">
        <v>82867205</v>
      </c>
      <c r="L17" s="4"/>
      <c r="M17" s="4">
        <v>168208004355</v>
      </c>
      <c r="N17" s="4"/>
      <c r="O17" s="4">
        <v>130150581903</v>
      </c>
      <c r="P17" s="4"/>
      <c r="Q17" s="4">
        <v>38057422452</v>
      </c>
    </row>
    <row r="18" spans="1:17" ht="18.75">
      <c r="A18" s="2" t="s">
        <v>20</v>
      </c>
      <c r="C18" s="4">
        <v>2000000</v>
      </c>
      <c r="D18" s="4"/>
      <c r="E18" s="4">
        <v>71273385000</v>
      </c>
      <c r="F18" s="4"/>
      <c r="G18" s="4">
        <v>71571600000</v>
      </c>
      <c r="H18" s="4"/>
      <c r="I18" s="4">
        <v>-298215000</v>
      </c>
      <c r="J18" s="4"/>
      <c r="K18" s="4">
        <v>2000000</v>
      </c>
      <c r="L18" s="4"/>
      <c r="M18" s="4">
        <v>71273385000</v>
      </c>
      <c r="N18" s="4"/>
      <c r="O18" s="4">
        <v>71173980000</v>
      </c>
      <c r="P18" s="4"/>
      <c r="Q18" s="4">
        <v>99405000</v>
      </c>
    </row>
    <row r="19" spans="1:17" ht="18.75">
      <c r="A19" s="2" t="s">
        <v>26</v>
      </c>
      <c r="C19" s="4">
        <v>1123919</v>
      </c>
      <c r="D19" s="4"/>
      <c r="E19" s="4">
        <v>52118857962</v>
      </c>
      <c r="F19" s="4"/>
      <c r="G19" s="4">
        <v>52007134794</v>
      </c>
      <c r="H19" s="4"/>
      <c r="I19" s="4">
        <v>111723168</v>
      </c>
      <c r="J19" s="4"/>
      <c r="K19" s="4">
        <v>1123919</v>
      </c>
      <c r="L19" s="4"/>
      <c r="M19" s="4">
        <v>52118857962</v>
      </c>
      <c r="N19" s="4"/>
      <c r="O19" s="4">
        <v>48320270244</v>
      </c>
      <c r="P19" s="4"/>
      <c r="Q19" s="4">
        <v>3798587718</v>
      </c>
    </row>
    <row r="20" spans="1:17" ht="18.75">
      <c r="A20" s="2" t="s">
        <v>53</v>
      </c>
      <c r="C20" s="4">
        <v>1600000</v>
      </c>
      <c r="D20" s="4"/>
      <c r="E20" s="4">
        <v>11515075200</v>
      </c>
      <c r="F20" s="4"/>
      <c r="G20" s="4">
        <v>12342124800</v>
      </c>
      <c r="H20" s="4"/>
      <c r="I20" s="4">
        <v>-827049600</v>
      </c>
      <c r="J20" s="4"/>
      <c r="K20" s="4">
        <v>1600000</v>
      </c>
      <c r="L20" s="4"/>
      <c r="M20" s="4">
        <v>11515075200</v>
      </c>
      <c r="N20" s="4"/>
      <c r="O20" s="4">
        <v>12676125600</v>
      </c>
      <c r="P20" s="4"/>
      <c r="Q20" s="4">
        <v>-1161050400</v>
      </c>
    </row>
    <row r="21" spans="1:17" ht="18.75">
      <c r="A21" s="2" t="s">
        <v>32</v>
      </c>
      <c r="C21" s="4">
        <v>2006375</v>
      </c>
      <c r="D21" s="4"/>
      <c r="E21" s="4">
        <v>33406820901</v>
      </c>
      <c r="F21" s="4"/>
      <c r="G21" s="4">
        <v>32369713625</v>
      </c>
      <c r="H21" s="4"/>
      <c r="I21" s="4">
        <v>1037107276</v>
      </c>
      <c r="J21" s="4"/>
      <c r="K21" s="4">
        <v>2006375</v>
      </c>
      <c r="L21" s="4"/>
      <c r="M21" s="4">
        <v>33406820901</v>
      </c>
      <c r="N21" s="4"/>
      <c r="O21" s="4">
        <v>30076110996</v>
      </c>
      <c r="P21" s="4"/>
      <c r="Q21" s="4">
        <v>3330709905</v>
      </c>
    </row>
    <row r="22" spans="1:17" ht="18.75">
      <c r="A22" s="2" t="s">
        <v>60</v>
      </c>
      <c r="C22" s="4">
        <v>500000</v>
      </c>
      <c r="D22" s="4"/>
      <c r="E22" s="4">
        <v>22390976250</v>
      </c>
      <c r="F22" s="4"/>
      <c r="G22" s="4">
        <v>22838298750</v>
      </c>
      <c r="H22" s="4"/>
      <c r="I22" s="4">
        <v>-447322500</v>
      </c>
      <c r="J22" s="4"/>
      <c r="K22" s="4">
        <v>500000</v>
      </c>
      <c r="L22" s="4"/>
      <c r="M22" s="4">
        <v>22390976250</v>
      </c>
      <c r="N22" s="4"/>
      <c r="O22" s="4">
        <v>20631507750</v>
      </c>
      <c r="P22" s="4"/>
      <c r="Q22" s="4">
        <v>1759468500</v>
      </c>
    </row>
    <row r="23" spans="1:17" ht="18.75">
      <c r="A23" s="2" t="s">
        <v>49</v>
      </c>
      <c r="C23" s="4">
        <v>156594</v>
      </c>
      <c r="D23" s="4"/>
      <c r="E23" s="4">
        <v>9615258152</v>
      </c>
      <c r="F23" s="4"/>
      <c r="G23" s="4">
        <v>9858091286</v>
      </c>
      <c r="H23" s="4"/>
      <c r="I23" s="4">
        <v>-242833133</v>
      </c>
      <c r="J23" s="4"/>
      <c r="K23" s="4">
        <v>156594</v>
      </c>
      <c r="L23" s="4"/>
      <c r="M23" s="4">
        <v>9615258152</v>
      </c>
      <c r="N23" s="4"/>
      <c r="O23" s="4">
        <v>9034637901</v>
      </c>
      <c r="P23" s="4"/>
      <c r="Q23" s="4">
        <v>580620251</v>
      </c>
    </row>
    <row r="24" spans="1:17" ht="18.75">
      <c r="A24" s="2" t="s">
        <v>47</v>
      </c>
      <c r="C24" s="4">
        <v>1000000</v>
      </c>
      <c r="D24" s="4"/>
      <c r="E24" s="4">
        <v>35527347000</v>
      </c>
      <c r="F24" s="4"/>
      <c r="G24" s="4">
        <v>33241032000</v>
      </c>
      <c r="H24" s="4"/>
      <c r="I24" s="4">
        <v>2286315000</v>
      </c>
      <c r="J24" s="4"/>
      <c r="K24" s="4">
        <v>1000000</v>
      </c>
      <c r="L24" s="4"/>
      <c r="M24" s="4">
        <v>35527347000</v>
      </c>
      <c r="N24" s="4"/>
      <c r="O24" s="4">
        <v>29387246080</v>
      </c>
      <c r="P24" s="4"/>
      <c r="Q24" s="4">
        <v>6140100920</v>
      </c>
    </row>
    <row r="25" spans="1:17" ht="18.75">
      <c r="A25" s="2" t="s">
        <v>63</v>
      </c>
      <c r="C25" s="4">
        <v>140000</v>
      </c>
      <c r="D25" s="4"/>
      <c r="E25" s="4">
        <v>14605576650</v>
      </c>
      <c r="F25" s="4"/>
      <c r="G25" s="4">
        <v>9108262802</v>
      </c>
      <c r="H25" s="4"/>
      <c r="I25" s="4">
        <v>5497313848</v>
      </c>
      <c r="J25" s="4"/>
      <c r="K25" s="4">
        <v>140000</v>
      </c>
      <c r="L25" s="4"/>
      <c r="M25" s="4">
        <v>14605576650</v>
      </c>
      <c r="N25" s="4"/>
      <c r="O25" s="4">
        <v>9108262802</v>
      </c>
      <c r="P25" s="4"/>
      <c r="Q25" s="4">
        <v>5497313848</v>
      </c>
    </row>
    <row r="26" spans="1:17" ht="18.75">
      <c r="A26" s="2" t="s">
        <v>58</v>
      </c>
      <c r="C26" s="4">
        <v>20000000</v>
      </c>
      <c r="D26" s="4"/>
      <c r="E26" s="4">
        <v>147715830000</v>
      </c>
      <c r="F26" s="4"/>
      <c r="G26" s="4">
        <v>154077750000</v>
      </c>
      <c r="H26" s="4"/>
      <c r="I26" s="4">
        <v>-6361920000</v>
      </c>
      <c r="J26" s="4"/>
      <c r="K26" s="4">
        <v>20000000</v>
      </c>
      <c r="L26" s="4"/>
      <c r="M26" s="4">
        <v>147715830000</v>
      </c>
      <c r="N26" s="4"/>
      <c r="O26" s="4">
        <v>139167000099</v>
      </c>
      <c r="P26" s="4"/>
      <c r="Q26" s="4">
        <v>8548829901</v>
      </c>
    </row>
    <row r="27" spans="1:17" ht="18.75">
      <c r="A27" s="2" t="s">
        <v>46</v>
      </c>
      <c r="C27" s="4">
        <v>4600000</v>
      </c>
      <c r="D27" s="4"/>
      <c r="E27" s="4">
        <v>108965772900</v>
      </c>
      <c r="F27" s="4"/>
      <c r="G27" s="4">
        <v>109605941100</v>
      </c>
      <c r="H27" s="4"/>
      <c r="I27" s="4">
        <v>-640168200</v>
      </c>
      <c r="J27" s="4"/>
      <c r="K27" s="4">
        <v>4600000</v>
      </c>
      <c r="L27" s="4"/>
      <c r="M27" s="4">
        <v>108965772900</v>
      </c>
      <c r="N27" s="4"/>
      <c r="O27" s="4">
        <v>93556009800</v>
      </c>
      <c r="P27" s="4"/>
      <c r="Q27" s="4">
        <v>15409763100</v>
      </c>
    </row>
    <row r="28" spans="1:17" ht="18.75">
      <c r="A28" s="2" t="s">
        <v>50</v>
      </c>
      <c r="C28" s="4">
        <v>8568762</v>
      </c>
      <c r="D28" s="4"/>
      <c r="E28" s="4">
        <v>20732271326</v>
      </c>
      <c r="F28" s="4"/>
      <c r="G28" s="4">
        <v>22895786904</v>
      </c>
      <c r="H28" s="4"/>
      <c r="I28" s="4">
        <v>-2163515577</v>
      </c>
      <c r="J28" s="4"/>
      <c r="K28" s="4">
        <v>8568762</v>
      </c>
      <c r="L28" s="4"/>
      <c r="M28" s="4">
        <v>20732271326</v>
      </c>
      <c r="N28" s="4"/>
      <c r="O28" s="4">
        <v>21081500218</v>
      </c>
      <c r="P28" s="4"/>
      <c r="Q28" s="4">
        <v>-349228891</v>
      </c>
    </row>
    <row r="29" spans="1:17" ht="18.75">
      <c r="A29" s="2" t="s">
        <v>15</v>
      </c>
      <c r="C29" s="4">
        <v>10015010</v>
      </c>
      <c r="D29" s="4"/>
      <c r="E29" s="4">
        <v>36894789078</v>
      </c>
      <c r="F29" s="4"/>
      <c r="G29" s="4">
        <v>38427923865</v>
      </c>
      <c r="H29" s="4"/>
      <c r="I29" s="4">
        <v>-1533134786</v>
      </c>
      <c r="J29" s="4"/>
      <c r="K29" s="4">
        <v>10015010</v>
      </c>
      <c r="L29" s="4"/>
      <c r="M29" s="4">
        <v>36894789078</v>
      </c>
      <c r="N29" s="4"/>
      <c r="O29" s="4">
        <v>33460168940</v>
      </c>
      <c r="P29" s="4"/>
      <c r="Q29" s="4">
        <v>3434620138</v>
      </c>
    </row>
    <row r="30" spans="1:17" ht="18.75">
      <c r="A30" s="2" t="s">
        <v>31</v>
      </c>
      <c r="C30" s="4">
        <v>2417362</v>
      </c>
      <c r="D30" s="4"/>
      <c r="E30" s="4">
        <v>85954547959</v>
      </c>
      <c r="F30" s="4"/>
      <c r="G30" s="4">
        <v>79370386332</v>
      </c>
      <c r="H30" s="4"/>
      <c r="I30" s="4">
        <v>6584161627</v>
      </c>
      <c r="J30" s="4"/>
      <c r="K30" s="4">
        <v>2417362</v>
      </c>
      <c r="L30" s="4"/>
      <c r="M30" s="4">
        <v>85954547959</v>
      </c>
      <c r="N30" s="4"/>
      <c r="O30" s="4">
        <v>72209509817</v>
      </c>
      <c r="P30" s="4"/>
      <c r="Q30" s="4">
        <v>13745038142</v>
      </c>
    </row>
    <row r="31" spans="1:17" ht="18.75">
      <c r="A31" s="2" t="s">
        <v>54</v>
      </c>
      <c r="C31" s="4">
        <v>1073224</v>
      </c>
      <c r="D31" s="4"/>
      <c r="E31" s="4">
        <v>32751936338</v>
      </c>
      <c r="F31" s="4"/>
      <c r="G31" s="4">
        <v>33765432739</v>
      </c>
      <c r="H31" s="4"/>
      <c r="I31" s="4">
        <v>-1013496400</v>
      </c>
      <c r="J31" s="4"/>
      <c r="K31" s="4">
        <v>1073224</v>
      </c>
      <c r="L31" s="4"/>
      <c r="M31" s="4">
        <v>32751936338</v>
      </c>
      <c r="N31" s="4"/>
      <c r="O31" s="4">
        <v>27631112415</v>
      </c>
      <c r="P31" s="4"/>
      <c r="Q31" s="4">
        <v>5120823923</v>
      </c>
    </row>
    <row r="32" spans="1:17" ht="18.75">
      <c r="A32" s="2" t="s">
        <v>56</v>
      </c>
      <c r="C32" s="4">
        <v>2500666</v>
      </c>
      <c r="D32" s="4"/>
      <c r="E32" s="4">
        <v>56104213431</v>
      </c>
      <c r="F32" s="4"/>
      <c r="G32" s="4">
        <v>54215015283</v>
      </c>
      <c r="H32" s="4"/>
      <c r="I32" s="4">
        <v>1889198148</v>
      </c>
      <c r="J32" s="4"/>
      <c r="K32" s="4">
        <v>2500666</v>
      </c>
      <c r="L32" s="4"/>
      <c r="M32" s="4">
        <v>56104213431</v>
      </c>
      <c r="N32" s="4"/>
      <c r="O32" s="4">
        <v>49765456486</v>
      </c>
      <c r="P32" s="4"/>
      <c r="Q32" s="4">
        <v>6338756945</v>
      </c>
    </row>
    <row r="33" spans="1:17" ht="18.75">
      <c r="A33" s="2" t="s">
        <v>19</v>
      </c>
      <c r="C33" s="4">
        <v>2000000</v>
      </c>
      <c r="D33" s="4"/>
      <c r="E33" s="4">
        <v>30060072000</v>
      </c>
      <c r="F33" s="4"/>
      <c r="G33" s="4">
        <v>28986498000</v>
      </c>
      <c r="H33" s="4"/>
      <c r="I33" s="4">
        <v>1073574000</v>
      </c>
      <c r="J33" s="4"/>
      <c r="K33" s="4">
        <v>2000000</v>
      </c>
      <c r="L33" s="4"/>
      <c r="M33" s="4">
        <v>30060072000</v>
      </c>
      <c r="N33" s="4"/>
      <c r="O33" s="4">
        <v>29113100175</v>
      </c>
      <c r="P33" s="4"/>
      <c r="Q33" s="4">
        <v>946971825</v>
      </c>
    </row>
    <row r="34" spans="1:17" ht="18.75">
      <c r="A34" s="2" t="s">
        <v>41</v>
      </c>
      <c r="C34" s="4">
        <v>1900000</v>
      </c>
      <c r="D34" s="4"/>
      <c r="E34" s="4">
        <v>67917472200</v>
      </c>
      <c r="F34" s="4"/>
      <c r="G34" s="4">
        <v>71694862200</v>
      </c>
      <c r="H34" s="4"/>
      <c r="I34" s="4">
        <v>-3777390000</v>
      </c>
      <c r="J34" s="4"/>
      <c r="K34" s="4">
        <v>1900000</v>
      </c>
      <c r="L34" s="4"/>
      <c r="M34" s="4">
        <v>67917472200</v>
      </c>
      <c r="N34" s="4"/>
      <c r="O34" s="4">
        <v>52524697728</v>
      </c>
      <c r="P34" s="4"/>
      <c r="Q34" s="4">
        <v>15392774472</v>
      </c>
    </row>
    <row r="35" spans="1:17" ht="18.75">
      <c r="A35" s="2" t="s">
        <v>64</v>
      </c>
      <c r="C35" s="4">
        <v>10056657</v>
      </c>
      <c r="D35" s="4"/>
      <c r="E35" s="4">
        <v>24932068807</v>
      </c>
      <c r="F35" s="4"/>
      <c r="G35" s="4">
        <v>24022272000</v>
      </c>
      <c r="H35" s="4"/>
      <c r="I35" s="4">
        <v>909796807</v>
      </c>
      <c r="J35" s="4"/>
      <c r="K35" s="4">
        <v>10056657</v>
      </c>
      <c r="L35" s="4"/>
      <c r="M35" s="4">
        <v>24932068807</v>
      </c>
      <c r="N35" s="4"/>
      <c r="O35" s="4">
        <v>24022272000</v>
      </c>
      <c r="P35" s="4"/>
      <c r="Q35" s="4">
        <v>909796807</v>
      </c>
    </row>
    <row r="36" spans="1:17" ht="18.75">
      <c r="A36" s="2" t="s">
        <v>29</v>
      </c>
      <c r="C36" s="4">
        <v>600000</v>
      </c>
      <c r="D36" s="4"/>
      <c r="E36" s="4">
        <v>36113836500</v>
      </c>
      <c r="F36" s="4"/>
      <c r="G36" s="4">
        <v>37664554500</v>
      </c>
      <c r="H36" s="4"/>
      <c r="I36" s="4">
        <v>-1550718000</v>
      </c>
      <c r="J36" s="4"/>
      <c r="K36" s="4">
        <v>600000</v>
      </c>
      <c r="L36" s="4"/>
      <c r="M36" s="4">
        <v>36113836500</v>
      </c>
      <c r="N36" s="4"/>
      <c r="O36" s="4">
        <v>37903126789</v>
      </c>
      <c r="P36" s="4"/>
      <c r="Q36" s="4">
        <v>-1789290289</v>
      </c>
    </row>
    <row r="37" spans="1:17" ht="18.75">
      <c r="A37" s="2" t="s">
        <v>25</v>
      </c>
      <c r="C37" s="4">
        <v>1800000</v>
      </c>
      <c r="D37" s="4"/>
      <c r="E37" s="4">
        <v>9143271900</v>
      </c>
      <c r="F37" s="4"/>
      <c r="G37" s="4">
        <v>9608487300</v>
      </c>
      <c r="H37" s="4"/>
      <c r="I37" s="4">
        <v>-465215400</v>
      </c>
      <c r="J37" s="4"/>
      <c r="K37" s="4">
        <v>1800000</v>
      </c>
      <c r="L37" s="4"/>
      <c r="M37" s="4">
        <v>9143271900</v>
      </c>
      <c r="N37" s="4"/>
      <c r="O37" s="4">
        <v>9680058900</v>
      </c>
      <c r="P37" s="4"/>
      <c r="Q37" s="4">
        <v>-536787000</v>
      </c>
    </row>
    <row r="38" spans="1:17" ht="18.75">
      <c r="A38" s="2" t="s">
        <v>38</v>
      </c>
      <c r="C38" s="4">
        <v>26582196</v>
      </c>
      <c r="D38" s="4"/>
      <c r="E38" s="4">
        <v>231210279420</v>
      </c>
      <c r="F38" s="4"/>
      <c r="G38" s="4">
        <v>243431507508</v>
      </c>
      <c r="H38" s="4"/>
      <c r="I38" s="4">
        <v>-12221228087</v>
      </c>
      <c r="J38" s="4"/>
      <c r="K38" s="4">
        <v>26582196</v>
      </c>
      <c r="L38" s="4"/>
      <c r="M38" s="4">
        <v>231210279420</v>
      </c>
      <c r="N38" s="4"/>
      <c r="O38" s="4">
        <v>206900170086</v>
      </c>
      <c r="P38" s="4"/>
      <c r="Q38" s="4">
        <v>24310109334</v>
      </c>
    </row>
    <row r="39" spans="1:17" ht="18.75">
      <c r="A39" s="2" t="s">
        <v>51</v>
      </c>
      <c r="C39" s="4">
        <v>3131631</v>
      </c>
      <c r="D39" s="4"/>
      <c r="E39" s="4">
        <v>60205377365</v>
      </c>
      <c r="F39" s="4"/>
      <c r="G39" s="4">
        <v>61419446506</v>
      </c>
      <c r="H39" s="4"/>
      <c r="I39" s="4">
        <v>-1214069140</v>
      </c>
      <c r="J39" s="4"/>
      <c r="K39" s="4">
        <v>3131631</v>
      </c>
      <c r="L39" s="4"/>
      <c r="M39" s="4">
        <v>60205377365</v>
      </c>
      <c r="N39" s="4"/>
      <c r="O39" s="4">
        <v>58773398379</v>
      </c>
      <c r="P39" s="4"/>
      <c r="Q39" s="4">
        <v>1431978986</v>
      </c>
    </row>
    <row r="40" spans="1:17" ht="18.75">
      <c r="A40" s="2" t="s">
        <v>52</v>
      </c>
      <c r="C40" s="4">
        <v>48000000</v>
      </c>
      <c r="D40" s="4"/>
      <c r="E40" s="4">
        <v>297737856000</v>
      </c>
      <c r="F40" s="4"/>
      <c r="G40" s="4">
        <v>303940728000</v>
      </c>
      <c r="H40" s="4"/>
      <c r="I40" s="4">
        <v>-6202872000</v>
      </c>
      <c r="J40" s="4"/>
      <c r="K40" s="4">
        <v>48000000</v>
      </c>
      <c r="L40" s="4"/>
      <c r="M40" s="4">
        <v>297737856000</v>
      </c>
      <c r="N40" s="4"/>
      <c r="O40" s="4">
        <v>256226328012</v>
      </c>
      <c r="P40" s="4"/>
      <c r="Q40" s="4">
        <v>41511527988</v>
      </c>
    </row>
    <row r="41" spans="1:17" ht="18.75">
      <c r="A41" s="2" t="s">
        <v>22</v>
      </c>
      <c r="C41" s="4">
        <v>550000</v>
      </c>
      <c r="D41" s="4"/>
      <c r="E41" s="4">
        <v>81260108325</v>
      </c>
      <c r="F41" s="4"/>
      <c r="G41" s="4">
        <v>95398481475</v>
      </c>
      <c r="H41" s="4"/>
      <c r="I41" s="4">
        <v>-14138373150</v>
      </c>
      <c r="J41" s="4"/>
      <c r="K41" s="4">
        <v>550000</v>
      </c>
      <c r="L41" s="4"/>
      <c r="M41" s="4">
        <v>81260108325</v>
      </c>
      <c r="N41" s="4"/>
      <c r="O41" s="4">
        <v>88537051350</v>
      </c>
      <c r="P41" s="4"/>
      <c r="Q41" s="4">
        <v>-7276943025</v>
      </c>
    </row>
    <row r="42" spans="1:17" ht="18.75">
      <c r="A42" s="2" t="s">
        <v>28</v>
      </c>
      <c r="C42" s="4">
        <v>1411034</v>
      </c>
      <c r="D42" s="4"/>
      <c r="E42" s="4">
        <v>8065170499</v>
      </c>
      <c r="F42" s="4"/>
      <c r="G42" s="4">
        <v>7840748363</v>
      </c>
      <c r="H42" s="4"/>
      <c r="I42" s="4">
        <v>224422136</v>
      </c>
      <c r="J42" s="4"/>
      <c r="K42" s="4">
        <v>1411034</v>
      </c>
      <c r="L42" s="4"/>
      <c r="M42" s="4">
        <v>8065170499</v>
      </c>
      <c r="N42" s="4"/>
      <c r="O42" s="4">
        <v>7184313616</v>
      </c>
      <c r="P42" s="4"/>
      <c r="Q42" s="4">
        <v>880856883</v>
      </c>
    </row>
    <row r="43" spans="1:17" ht="18.75">
      <c r="A43" s="2" t="s">
        <v>62</v>
      </c>
      <c r="C43" s="4">
        <v>2353955</v>
      </c>
      <c r="D43" s="4"/>
      <c r="E43" s="4">
        <v>17619815727</v>
      </c>
      <c r="F43" s="4"/>
      <c r="G43" s="4">
        <v>18134604500</v>
      </c>
      <c r="H43" s="4"/>
      <c r="I43" s="4">
        <v>-514788772</v>
      </c>
      <c r="J43" s="4"/>
      <c r="K43" s="4">
        <v>2353955</v>
      </c>
      <c r="L43" s="4"/>
      <c r="M43" s="4">
        <v>17619815727</v>
      </c>
      <c r="N43" s="4"/>
      <c r="O43" s="4">
        <v>15911652980</v>
      </c>
      <c r="P43" s="4"/>
      <c r="Q43" s="4">
        <v>1708162747</v>
      </c>
    </row>
    <row r="44" spans="1:17" ht="18.75">
      <c r="A44" s="2" t="s">
        <v>48</v>
      </c>
      <c r="C44" s="4">
        <v>18039424</v>
      </c>
      <c r="D44" s="4"/>
      <c r="E44" s="4">
        <v>78721872585</v>
      </c>
      <c r="F44" s="4"/>
      <c r="G44" s="4">
        <v>80756188554</v>
      </c>
      <c r="H44" s="4"/>
      <c r="I44" s="4">
        <v>-2034315968</v>
      </c>
      <c r="J44" s="4"/>
      <c r="K44" s="4">
        <v>18039424</v>
      </c>
      <c r="L44" s="4"/>
      <c r="M44" s="4">
        <v>78721872585</v>
      </c>
      <c r="N44" s="4"/>
      <c r="O44" s="4">
        <v>78062810079</v>
      </c>
      <c r="P44" s="4"/>
      <c r="Q44" s="4">
        <v>659062506</v>
      </c>
    </row>
    <row r="45" spans="1:17" ht="18.75">
      <c r="A45" s="2" t="s">
        <v>59</v>
      </c>
      <c r="C45" s="4">
        <v>3030000</v>
      </c>
      <c r="D45" s="4"/>
      <c r="E45" s="4">
        <v>69847619085</v>
      </c>
      <c r="F45" s="4"/>
      <c r="G45" s="4">
        <v>68974147350</v>
      </c>
      <c r="H45" s="4"/>
      <c r="I45" s="4">
        <v>873471735</v>
      </c>
      <c r="J45" s="4"/>
      <c r="K45" s="4">
        <v>3030000</v>
      </c>
      <c r="L45" s="4"/>
      <c r="M45" s="4">
        <v>69847619085</v>
      </c>
      <c r="N45" s="4"/>
      <c r="O45" s="4">
        <v>72708992010</v>
      </c>
      <c r="P45" s="4"/>
      <c r="Q45" s="4">
        <v>-2861372925</v>
      </c>
    </row>
    <row r="46" spans="1:17" ht="18.75">
      <c r="A46" s="2" t="s">
        <v>61</v>
      </c>
      <c r="C46" s="4">
        <v>9360000</v>
      </c>
      <c r="D46" s="4"/>
      <c r="E46" s="4">
        <v>62431906680</v>
      </c>
      <c r="F46" s="4"/>
      <c r="G46" s="4">
        <v>59919743520</v>
      </c>
      <c r="H46" s="4"/>
      <c r="I46" s="4">
        <v>2512163160</v>
      </c>
      <c r="J46" s="4"/>
      <c r="K46" s="4">
        <v>9360000</v>
      </c>
      <c r="L46" s="4"/>
      <c r="M46" s="4">
        <v>62431906680</v>
      </c>
      <c r="N46" s="4"/>
      <c r="O46" s="4">
        <v>48419618832</v>
      </c>
      <c r="P46" s="4"/>
      <c r="Q46" s="4">
        <v>14012287848</v>
      </c>
    </row>
    <row r="47" spans="1:17" ht="18.75">
      <c r="A47" s="2" t="s">
        <v>55</v>
      </c>
      <c r="C47" s="4">
        <v>16326826</v>
      </c>
      <c r="D47" s="4"/>
      <c r="E47" s="4">
        <v>53996149968</v>
      </c>
      <c r="F47" s="4"/>
      <c r="G47" s="4">
        <v>54288284233</v>
      </c>
      <c r="H47" s="4"/>
      <c r="I47" s="4">
        <v>-292134264</v>
      </c>
      <c r="J47" s="4"/>
      <c r="K47" s="4">
        <v>16326826</v>
      </c>
      <c r="L47" s="4"/>
      <c r="M47" s="4">
        <v>53996149968</v>
      </c>
      <c r="N47" s="4"/>
      <c r="O47" s="4">
        <v>49825121852</v>
      </c>
      <c r="P47" s="4"/>
      <c r="Q47" s="4">
        <v>4171028116</v>
      </c>
    </row>
    <row r="48" spans="1:17" ht="18.75">
      <c r="A48" s="2" t="s">
        <v>27</v>
      </c>
      <c r="C48" s="4">
        <v>15611111</v>
      </c>
      <c r="D48" s="4"/>
      <c r="E48" s="4">
        <v>39804246841</v>
      </c>
      <c r="F48" s="4"/>
      <c r="G48" s="4">
        <v>42582009096</v>
      </c>
      <c r="H48" s="4"/>
      <c r="I48" s="4">
        <v>-2777762254</v>
      </c>
      <c r="J48" s="4"/>
      <c r="K48" s="4">
        <v>15611111</v>
      </c>
      <c r="L48" s="4"/>
      <c r="M48" s="4">
        <v>39804246841</v>
      </c>
      <c r="N48" s="4"/>
      <c r="O48" s="4">
        <v>40041569195</v>
      </c>
      <c r="P48" s="4"/>
      <c r="Q48" s="4">
        <v>-237322353</v>
      </c>
    </row>
    <row r="49" spans="1:17" ht="18.75">
      <c r="A49" s="2" t="s">
        <v>42</v>
      </c>
      <c r="C49" s="4">
        <v>3200000</v>
      </c>
      <c r="D49" s="4"/>
      <c r="E49" s="4">
        <v>22298529600</v>
      </c>
      <c r="F49" s="4"/>
      <c r="G49" s="4">
        <v>22712054400</v>
      </c>
      <c r="H49" s="4"/>
      <c r="I49" s="4">
        <v>-413524800</v>
      </c>
      <c r="J49" s="4"/>
      <c r="K49" s="4">
        <v>3200000</v>
      </c>
      <c r="L49" s="4"/>
      <c r="M49" s="4">
        <v>22298529600</v>
      </c>
      <c r="N49" s="4"/>
      <c r="O49" s="4">
        <v>20421763200</v>
      </c>
      <c r="P49" s="4"/>
      <c r="Q49" s="4">
        <v>1876766400</v>
      </c>
    </row>
    <row r="50" spans="1:17" ht="18.75">
      <c r="A50" s="2" t="s">
        <v>37</v>
      </c>
      <c r="C50" s="4">
        <v>34999363</v>
      </c>
      <c r="D50" s="4"/>
      <c r="E50" s="4">
        <v>67112064288</v>
      </c>
      <c r="F50" s="4"/>
      <c r="G50" s="4">
        <v>67856101988</v>
      </c>
      <c r="H50" s="4"/>
      <c r="I50" s="4">
        <v>-744037699</v>
      </c>
      <c r="J50" s="4"/>
      <c r="K50" s="4">
        <v>34999363</v>
      </c>
      <c r="L50" s="4"/>
      <c r="M50" s="4">
        <v>67112064288</v>
      </c>
      <c r="N50" s="4"/>
      <c r="O50" s="4">
        <v>63066552904</v>
      </c>
      <c r="P50" s="4"/>
      <c r="Q50" s="4">
        <v>4045511384</v>
      </c>
    </row>
    <row r="51" spans="1:17" ht="18.75">
      <c r="A51" s="2" t="s">
        <v>34</v>
      </c>
      <c r="C51" s="4">
        <v>18186340</v>
      </c>
      <c r="D51" s="4"/>
      <c r="E51" s="4">
        <v>44436046678</v>
      </c>
      <c r="F51" s="4"/>
      <c r="G51" s="4">
        <v>46930828795</v>
      </c>
      <c r="H51" s="4"/>
      <c r="I51" s="4">
        <v>-2494782116</v>
      </c>
      <c r="J51" s="4"/>
      <c r="K51" s="4">
        <v>18186340</v>
      </c>
      <c r="L51" s="4"/>
      <c r="M51" s="4">
        <v>44436046678</v>
      </c>
      <c r="N51" s="4"/>
      <c r="O51" s="4">
        <v>41814717643</v>
      </c>
      <c r="P51" s="4"/>
      <c r="Q51" s="4">
        <v>2621329035</v>
      </c>
    </row>
    <row r="52" spans="1:17" ht="18.75">
      <c r="A52" s="2" t="s">
        <v>18</v>
      </c>
      <c r="C52" s="4">
        <v>24427301</v>
      </c>
      <c r="D52" s="4"/>
      <c r="E52" s="4">
        <v>85812441547</v>
      </c>
      <c r="F52" s="4"/>
      <c r="G52" s="4">
        <v>84671189495</v>
      </c>
      <c r="H52" s="4"/>
      <c r="I52" s="4">
        <v>1141252052</v>
      </c>
      <c r="J52" s="4"/>
      <c r="K52" s="4">
        <v>24427301</v>
      </c>
      <c r="L52" s="4"/>
      <c r="M52" s="4">
        <v>85812441547</v>
      </c>
      <c r="N52" s="4"/>
      <c r="O52" s="4">
        <v>84501215785</v>
      </c>
      <c r="P52" s="4"/>
      <c r="Q52" s="4">
        <v>1311225762</v>
      </c>
    </row>
    <row r="53" spans="1:17" ht="18.75">
      <c r="A53" s="2" t="s">
        <v>30</v>
      </c>
      <c r="C53" s="4">
        <v>3000000</v>
      </c>
      <c r="D53" s="4"/>
      <c r="E53" s="4">
        <v>94981477500</v>
      </c>
      <c r="F53" s="4"/>
      <c r="G53" s="4">
        <v>103540248025</v>
      </c>
      <c r="H53" s="4"/>
      <c r="I53" s="4">
        <v>-8558770525</v>
      </c>
      <c r="J53" s="4"/>
      <c r="K53" s="4">
        <v>3000000</v>
      </c>
      <c r="L53" s="4"/>
      <c r="M53" s="4">
        <v>94981477500</v>
      </c>
      <c r="N53" s="4"/>
      <c r="O53" s="4">
        <v>79176082502</v>
      </c>
      <c r="P53" s="4"/>
      <c r="Q53" s="4">
        <v>15805394998</v>
      </c>
    </row>
    <row r="54" spans="1:17" ht="18.75">
      <c r="A54" s="2" t="s">
        <v>24</v>
      </c>
      <c r="C54" s="4">
        <v>279936</v>
      </c>
      <c r="D54" s="4"/>
      <c r="E54" s="4">
        <v>50291805921</v>
      </c>
      <c r="F54" s="4"/>
      <c r="G54" s="4">
        <v>51242718107</v>
      </c>
      <c r="H54" s="4"/>
      <c r="I54" s="4">
        <v>-950912185</v>
      </c>
      <c r="J54" s="4"/>
      <c r="K54" s="4">
        <v>279936</v>
      </c>
      <c r="L54" s="4"/>
      <c r="M54" s="4">
        <v>50291805921</v>
      </c>
      <c r="N54" s="4"/>
      <c r="O54" s="4">
        <v>51146096447</v>
      </c>
      <c r="P54" s="4"/>
      <c r="Q54" s="4">
        <v>-854290525</v>
      </c>
    </row>
    <row r="55" spans="1:17" ht="18.75">
      <c r="A55" s="2" t="s">
        <v>36</v>
      </c>
      <c r="C55" s="4">
        <v>1000000</v>
      </c>
      <c r="D55" s="4"/>
      <c r="E55" s="4">
        <v>30726085500</v>
      </c>
      <c r="F55" s="4"/>
      <c r="G55" s="4">
        <v>30726085500</v>
      </c>
      <c r="H55" s="4"/>
      <c r="I55" s="4">
        <v>0</v>
      </c>
      <c r="J55" s="4"/>
      <c r="K55" s="4">
        <v>1000000</v>
      </c>
      <c r="L55" s="4"/>
      <c r="M55" s="4">
        <v>30726085500</v>
      </c>
      <c r="N55" s="4"/>
      <c r="O55" s="4">
        <v>29274772500</v>
      </c>
      <c r="P55" s="4"/>
      <c r="Q55" s="4">
        <f>1451313000-3</f>
        <v>1451312997</v>
      </c>
    </row>
    <row r="56" spans="1:17" ht="19.5" thickBot="1">
      <c r="C56" s="4"/>
      <c r="D56" s="4"/>
      <c r="E56" s="8">
        <f>SUM(E8:E55)</f>
        <v>3031770106569</v>
      </c>
      <c r="F56" s="4"/>
      <c r="G56" s="8">
        <f>SUM(G8:G55)</f>
        <v>3088512495031</v>
      </c>
      <c r="H56" s="4"/>
      <c r="I56" s="8">
        <f>SUM(I8:I55)</f>
        <v>-56742388446</v>
      </c>
      <c r="J56" s="4"/>
      <c r="K56" s="4"/>
      <c r="L56" s="4"/>
      <c r="M56" s="8">
        <f>SUM(M8:M55)</f>
        <v>3031770106569</v>
      </c>
      <c r="N56" s="4"/>
      <c r="O56" s="8">
        <f>SUM(O8:O55)</f>
        <v>2758533670398</v>
      </c>
      <c r="P56" s="4"/>
      <c r="Q56" s="8">
        <f>SUM(Q8:Q55)</f>
        <v>273236436171</v>
      </c>
    </row>
    <row r="57" spans="1:17" ht="19.5" thickTop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8.7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8.75">
      <c r="C59" s="4"/>
      <c r="D59" s="4"/>
      <c r="E59" s="4"/>
      <c r="F59" s="4"/>
      <c r="G59" s="4"/>
      <c r="H59" s="4"/>
      <c r="I59" s="4"/>
      <c r="L59" s="4"/>
      <c r="M59" s="13"/>
      <c r="N59" s="4"/>
      <c r="O59" s="4"/>
      <c r="P59" s="4"/>
      <c r="Q59" s="4"/>
    </row>
    <row r="60" spans="1:17" ht="18.75">
      <c r="C60" s="4"/>
      <c r="D60" s="4"/>
      <c r="E60" s="4"/>
      <c r="F60" s="4"/>
      <c r="G60" s="4"/>
      <c r="H60" s="4"/>
      <c r="I60" s="13"/>
      <c r="L60" s="4"/>
      <c r="M60" s="3"/>
      <c r="N60" s="4"/>
      <c r="O60" s="4"/>
      <c r="P60" s="4"/>
      <c r="Q60" s="4"/>
    </row>
    <row r="61" spans="1:17" ht="18.75">
      <c r="C61" s="4"/>
      <c r="D61" s="4"/>
      <c r="E61" s="4"/>
      <c r="F61" s="4"/>
      <c r="G61" s="4"/>
      <c r="H61" s="4"/>
      <c r="I61" s="13"/>
      <c r="L61" s="4"/>
      <c r="M61" s="3"/>
      <c r="N61" s="4"/>
      <c r="O61" s="4"/>
      <c r="P61" s="4"/>
      <c r="Q61" s="4"/>
    </row>
    <row r="62" spans="1:17" ht="18.75">
      <c r="C62" s="4"/>
      <c r="D62" s="4"/>
      <c r="E62" s="4"/>
      <c r="F62" s="4"/>
      <c r="G62" s="4"/>
      <c r="H62" s="4"/>
      <c r="I62" s="13"/>
      <c r="L62" s="4"/>
      <c r="M62" s="3"/>
      <c r="N62" s="4"/>
      <c r="O62" s="4"/>
      <c r="P62" s="4"/>
      <c r="Q62" s="4"/>
    </row>
    <row r="63" spans="1:1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topLeftCell="A4" workbookViewId="0">
      <selection activeCell="Q24" activeCellId="1" sqref="I24 Q24"/>
    </sheetView>
  </sheetViews>
  <sheetFormatPr defaultRowHeight="15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3.25">
      <c r="A6" s="14" t="s">
        <v>3</v>
      </c>
      <c r="C6" s="15" t="s">
        <v>93</v>
      </c>
      <c r="D6" s="15" t="s">
        <v>93</v>
      </c>
      <c r="E6" s="15" t="s">
        <v>93</v>
      </c>
      <c r="F6" s="15" t="s">
        <v>93</v>
      </c>
      <c r="G6" s="15" t="s">
        <v>93</v>
      </c>
      <c r="H6" s="15" t="s">
        <v>93</v>
      </c>
      <c r="I6" s="15" t="s">
        <v>93</v>
      </c>
      <c r="K6" s="15" t="s">
        <v>94</v>
      </c>
      <c r="L6" s="15" t="s">
        <v>94</v>
      </c>
      <c r="M6" s="15" t="s">
        <v>94</v>
      </c>
      <c r="N6" s="15" t="s">
        <v>94</v>
      </c>
      <c r="O6" s="15" t="s">
        <v>94</v>
      </c>
      <c r="P6" s="15" t="s">
        <v>94</v>
      </c>
      <c r="Q6" s="15" t="s">
        <v>94</v>
      </c>
    </row>
    <row r="7" spans="1:17" ht="23.25">
      <c r="A7" s="15" t="s">
        <v>3</v>
      </c>
      <c r="C7" s="15" t="s">
        <v>7</v>
      </c>
      <c r="E7" s="15" t="s">
        <v>110</v>
      </c>
      <c r="G7" s="15" t="s">
        <v>111</v>
      </c>
      <c r="I7" s="15" t="s">
        <v>113</v>
      </c>
      <c r="K7" s="15" t="s">
        <v>7</v>
      </c>
      <c r="M7" s="15" t="s">
        <v>110</v>
      </c>
      <c r="O7" s="15" t="s">
        <v>111</v>
      </c>
      <c r="Q7" s="15" t="s">
        <v>113</v>
      </c>
    </row>
    <row r="8" spans="1:17" ht="18.75">
      <c r="A8" s="2" t="s">
        <v>63</v>
      </c>
      <c r="C8" s="4">
        <v>40000</v>
      </c>
      <c r="D8" s="4"/>
      <c r="E8" s="4">
        <v>4344064897</v>
      </c>
      <c r="F8" s="4"/>
      <c r="G8" s="4">
        <v>2602360798</v>
      </c>
      <c r="H8" s="4"/>
      <c r="I8" s="4">
        <v>1741704099</v>
      </c>
      <c r="J8" s="4"/>
      <c r="K8" s="4">
        <v>40000</v>
      </c>
      <c r="L8" s="4"/>
      <c r="M8" s="4">
        <v>4344064897</v>
      </c>
      <c r="N8" s="4"/>
      <c r="O8" s="4">
        <v>2602360798</v>
      </c>
      <c r="P8" s="4"/>
      <c r="Q8" s="4">
        <v>1741704099</v>
      </c>
    </row>
    <row r="9" spans="1:17" ht="18.75">
      <c r="A9" s="2" t="s">
        <v>40</v>
      </c>
      <c r="C9" s="4">
        <v>1511111</v>
      </c>
      <c r="D9" s="4"/>
      <c r="E9" s="4">
        <v>12855649263</v>
      </c>
      <c r="F9" s="4"/>
      <c r="G9" s="4">
        <v>10640310784</v>
      </c>
      <c r="H9" s="4"/>
      <c r="I9" s="4">
        <v>2215338479</v>
      </c>
      <c r="J9" s="4"/>
      <c r="K9" s="4">
        <v>3211111</v>
      </c>
      <c r="L9" s="4"/>
      <c r="M9" s="4">
        <v>27929423551</v>
      </c>
      <c r="N9" s="4"/>
      <c r="O9" s="4">
        <v>22610661300</v>
      </c>
      <c r="P9" s="4"/>
      <c r="Q9" s="4">
        <v>5318762251</v>
      </c>
    </row>
    <row r="10" spans="1:17" ht="18.75">
      <c r="A10" s="2" t="s">
        <v>38</v>
      </c>
      <c r="C10" s="4">
        <v>8417804</v>
      </c>
      <c r="D10" s="4"/>
      <c r="E10" s="4">
        <v>74122589411</v>
      </c>
      <c r="F10" s="4"/>
      <c r="G10" s="4">
        <v>65519232492</v>
      </c>
      <c r="H10" s="4"/>
      <c r="I10" s="4">
        <v>8603356919</v>
      </c>
      <c r="J10" s="4"/>
      <c r="K10" s="4">
        <v>10836402</v>
      </c>
      <c r="L10" s="4"/>
      <c r="M10" s="4">
        <v>92745027277</v>
      </c>
      <c r="N10" s="4"/>
      <c r="O10" s="4">
        <v>84344175901</v>
      </c>
      <c r="P10" s="4"/>
      <c r="Q10" s="4">
        <v>8400851376</v>
      </c>
    </row>
    <row r="11" spans="1:17" ht="18.75">
      <c r="A11" s="2" t="s">
        <v>33</v>
      </c>
      <c r="C11" s="4">
        <v>877970</v>
      </c>
      <c r="D11" s="4"/>
      <c r="E11" s="4">
        <v>16906360846</v>
      </c>
      <c r="F11" s="4"/>
      <c r="G11" s="4">
        <v>14941412871</v>
      </c>
      <c r="H11" s="4"/>
      <c r="I11" s="4">
        <v>1964947975</v>
      </c>
      <c r="J11" s="4"/>
      <c r="K11" s="4">
        <v>1900000</v>
      </c>
      <c r="L11" s="4"/>
      <c r="M11" s="4">
        <v>36865582601</v>
      </c>
      <c r="N11" s="4"/>
      <c r="O11" s="4">
        <v>32334458400</v>
      </c>
      <c r="P11" s="4"/>
      <c r="Q11" s="4">
        <v>4531124201</v>
      </c>
    </row>
    <row r="12" spans="1:17" ht="18.75">
      <c r="A12" s="2" t="s">
        <v>48</v>
      </c>
      <c r="C12" s="4">
        <v>1210576</v>
      </c>
      <c r="D12" s="4"/>
      <c r="E12" s="4">
        <v>5574989858</v>
      </c>
      <c r="F12" s="4"/>
      <c r="G12" s="4">
        <v>5238579921</v>
      </c>
      <c r="H12" s="4"/>
      <c r="I12" s="4">
        <v>336409937</v>
      </c>
      <c r="J12" s="4"/>
      <c r="K12" s="4">
        <v>1210576</v>
      </c>
      <c r="L12" s="4"/>
      <c r="M12" s="4">
        <v>5574989858</v>
      </c>
      <c r="N12" s="4"/>
      <c r="O12" s="4">
        <v>5238579921</v>
      </c>
      <c r="P12" s="4"/>
      <c r="Q12" s="4">
        <v>336409937</v>
      </c>
    </row>
    <row r="13" spans="1:17" ht="18.75">
      <c r="A13" s="2" t="s">
        <v>37</v>
      </c>
      <c r="C13" s="4">
        <v>6631606</v>
      </c>
      <c r="D13" s="4"/>
      <c r="E13" s="4">
        <v>16423772332</v>
      </c>
      <c r="F13" s="4"/>
      <c r="G13" s="4">
        <v>15320151822</v>
      </c>
      <c r="H13" s="4"/>
      <c r="I13" s="4">
        <v>1103620510</v>
      </c>
      <c r="J13" s="4"/>
      <c r="K13" s="4">
        <v>6631606</v>
      </c>
      <c r="L13" s="4"/>
      <c r="M13" s="4">
        <v>16423772332</v>
      </c>
      <c r="N13" s="4"/>
      <c r="O13" s="4">
        <v>15320151822</v>
      </c>
      <c r="P13" s="4"/>
      <c r="Q13" s="4">
        <v>1103620510</v>
      </c>
    </row>
    <row r="14" spans="1:17" ht="18.75">
      <c r="A14" s="2" t="s">
        <v>30</v>
      </c>
      <c r="C14" s="4">
        <v>1300000</v>
      </c>
      <c r="D14" s="4"/>
      <c r="E14" s="4">
        <v>40197754099</v>
      </c>
      <c r="F14" s="4"/>
      <c r="G14" s="4">
        <v>34309635725</v>
      </c>
      <c r="H14" s="4"/>
      <c r="I14" s="4">
        <v>5888118374</v>
      </c>
      <c r="J14" s="4"/>
      <c r="K14" s="4">
        <v>1557130</v>
      </c>
      <c r="L14" s="4"/>
      <c r="M14" s="4">
        <v>47612680403</v>
      </c>
      <c r="N14" s="4"/>
      <c r="O14" s="4">
        <v>41095817779</v>
      </c>
      <c r="P14" s="4"/>
      <c r="Q14" s="4">
        <v>6516862624</v>
      </c>
    </row>
    <row r="15" spans="1:17" ht="18.75">
      <c r="A15" s="2" t="s">
        <v>24</v>
      </c>
      <c r="C15" s="4">
        <v>260064</v>
      </c>
      <c r="D15" s="4"/>
      <c r="E15" s="4">
        <v>47025346028</v>
      </c>
      <c r="F15" s="4"/>
      <c r="G15" s="4">
        <v>47515354153</v>
      </c>
      <c r="H15" s="4"/>
      <c r="I15" s="4">
        <v>-490008125</v>
      </c>
      <c r="J15" s="4"/>
      <c r="K15" s="4">
        <v>260064</v>
      </c>
      <c r="L15" s="4"/>
      <c r="M15" s="4">
        <v>47025346028</v>
      </c>
      <c r="N15" s="4"/>
      <c r="O15" s="4">
        <v>47515354153</v>
      </c>
      <c r="P15" s="4"/>
      <c r="Q15" s="4">
        <v>-490008125</v>
      </c>
    </row>
    <row r="16" spans="1:17" ht="18.75">
      <c r="A16" s="2" t="s">
        <v>114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2000000</v>
      </c>
      <c r="L16" s="4"/>
      <c r="M16" s="4">
        <v>12029962553</v>
      </c>
      <c r="N16" s="4"/>
      <c r="O16" s="4">
        <v>13598604000</v>
      </c>
      <c r="P16" s="4"/>
      <c r="Q16" s="4">
        <v>-1568641447</v>
      </c>
    </row>
    <row r="17" spans="1:17" ht="18.75">
      <c r="A17" s="2" t="s">
        <v>115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1500000</v>
      </c>
      <c r="L17" s="4"/>
      <c r="M17" s="4">
        <v>10208812997</v>
      </c>
      <c r="N17" s="4"/>
      <c r="O17" s="4">
        <v>9736719750</v>
      </c>
      <c r="P17" s="4"/>
      <c r="Q17" s="4">
        <v>472093247</v>
      </c>
    </row>
    <row r="18" spans="1:17" ht="18.75">
      <c r="A18" s="2" t="s">
        <v>16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20178287</v>
      </c>
      <c r="L18" s="4"/>
      <c r="M18" s="4">
        <v>66505849178</v>
      </c>
      <c r="N18" s="4"/>
      <c r="O18" s="4">
        <v>52524315892</v>
      </c>
      <c r="P18" s="4"/>
      <c r="Q18" s="4">
        <v>13981533286</v>
      </c>
    </row>
    <row r="19" spans="1:17" ht="18.75">
      <c r="A19" s="2" t="s">
        <v>58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8000000</v>
      </c>
      <c r="L19" s="4"/>
      <c r="M19" s="4">
        <v>54994142515</v>
      </c>
      <c r="N19" s="4"/>
      <c r="O19" s="4">
        <v>55666799901</v>
      </c>
      <c r="P19" s="4"/>
      <c r="Q19" s="4">
        <v>-672657386</v>
      </c>
    </row>
    <row r="20" spans="1:17" ht="18.75">
      <c r="A20" s="2" t="s">
        <v>29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716253</v>
      </c>
      <c r="L20" s="4"/>
      <c r="M20" s="4">
        <v>46207430012</v>
      </c>
      <c r="N20" s="4"/>
      <c r="O20" s="4">
        <v>45247046486</v>
      </c>
      <c r="P20" s="4"/>
      <c r="Q20" s="4">
        <v>960383526</v>
      </c>
    </row>
    <row r="21" spans="1:17" ht="18.75">
      <c r="A21" s="2" t="s">
        <v>16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70178287</v>
      </c>
      <c r="L21" s="4"/>
      <c r="M21" s="4">
        <v>182674895129</v>
      </c>
      <c r="N21" s="4"/>
      <c r="O21" s="4">
        <v>219397483874</v>
      </c>
      <c r="P21" s="4"/>
      <c r="Q21" s="4">
        <v>-36722588744</v>
      </c>
    </row>
    <row r="22" spans="1:17" ht="18.75">
      <c r="A22" s="2" t="s">
        <v>52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2000000</v>
      </c>
      <c r="L22" s="4"/>
      <c r="M22" s="4">
        <v>11014074081</v>
      </c>
      <c r="N22" s="4"/>
      <c r="O22" s="4">
        <v>10676096988</v>
      </c>
      <c r="P22" s="4"/>
      <c r="Q22" s="4">
        <v>337977093</v>
      </c>
    </row>
    <row r="23" spans="1:17" ht="18.75">
      <c r="A23" s="2" t="s">
        <v>116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885000</v>
      </c>
      <c r="L23" s="4"/>
      <c r="M23" s="4">
        <v>7032804504</v>
      </c>
      <c r="N23" s="4"/>
      <c r="O23" s="4">
        <v>3576994963</v>
      </c>
      <c r="P23" s="4"/>
      <c r="Q23" s="4">
        <f>3455809541+2665</f>
        <v>3455812206</v>
      </c>
    </row>
    <row r="24" spans="1:17" ht="19.5" thickBot="1">
      <c r="C24" s="4"/>
      <c r="D24" s="4"/>
      <c r="E24" s="8">
        <f>SUM(E8:E23)</f>
        <v>217450526734</v>
      </c>
      <c r="F24" s="4"/>
      <c r="G24" s="8">
        <f>SUM(G8:G23)</f>
        <v>196087038566</v>
      </c>
      <c r="H24" s="4"/>
      <c r="I24" s="8">
        <f>SUM(I8:I23)</f>
        <v>21363488168</v>
      </c>
      <c r="J24" s="4"/>
      <c r="K24" s="4"/>
      <c r="L24" s="4"/>
      <c r="M24" s="8">
        <f>SUM(M8:M23)</f>
        <v>669188857916</v>
      </c>
      <c r="N24" s="4"/>
      <c r="O24" s="8">
        <f>SUM(O8:O23)</f>
        <v>661485621928</v>
      </c>
      <c r="P24" s="4"/>
      <c r="Q24" s="8">
        <f>SUM(Q8:Q23)</f>
        <v>7703238654</v>
      </c>
    </row>
    <row r="25" spans="1:17" ht="19.5" thickTop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8.7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8.7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I28" s="10"/>
      <c r="Q28" s="10"/>
    </row>
    <row r="29" spans="1:17">
      <c r="I29" s="10"/>
      <c r="Q29" s="10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4"/>
  <sheetViews>
    <sheetView rightToLeft="1" topLeftCell="A36" workbookViewId="0">
      <selection activeCell="W7" sqref="W7"/>
    </sheetView>
  </sheetViews>
  <sheetFormatPr defaultRowHeight="15"/>
  <cols>
    <col min="1" max="1" width="2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16384" width="9.140625" style="1"/>
  </cols>
  <sheetData>
    <row r="2" spans="1:23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3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3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3" ht="23.25">
      <c r="A6" s="14" t="s">
        <v>3</v>
      </c>
      <c r="C6" s="15" t="s">
        <v>93</v>
      </c>
      <c r="D6" s="15" t="s">
        <v>93</v>
      </c>
      <c r="E6" s="15" t="s">
        <v>93</v>
      </c>
      <c r="F6" s="15" t="s">
        <v>93</v>
      </c>
      <c r="G6" s="15" t="s">
        <v>93</v>
      </c>
      <c r="H6" s="15" t="s">
        <v>93</v>
      </c>
      <c r="I6" s="15" t="s">
        <v>93</v>
      </c>
      <c r="J6" s="15" t="s">
        <v>93</v>
      </c>
      <c r="K6" s="15" t="s">
        <v>93</v>
      </c>
      <c r="M6" s="15" t="s">
        <v>94</v>
      </c>
      <c r="N6" s="15" t="s">
        <v>94</v>
      </c>
      <c r="O6" s="15" t="s">
        <v>94</v>
      </c>
      <c r="P6" s="15" t="s">
        <v>94</v>
      </c>
      <c r="Q6" s="15" t="s">
        <v>94</v>
      </c>
      <c r="R6" s="15" t="s">
        <v>94</v>
      </c>
      <c r="S6" s="15" t="s">
        <v>94</v>
      </c>
      <c r="T6" s="15" t="s">
        <v>94</v>
      </c>
      <c r="U6" s="15" t="s">
        <v>94</v>
      </c>
    </row>
    <row r="7" spans="1:23" ht="23.25">
      <c r="A7" s="15" t="s">
        <v>3</v>
      </c>
      <c r="C7" s="15" t="s">
        <v>117</v>
      </c>
      <c r="E7" s="15" t="s">
        <v>118</v>
      </c>
      <c r="G7" s="15" t="s">
        <v>119</v>
      </c>
      <c r="I7" s="15" t="s">
        <v>72</v>
      </c>
      <c r="K7" s="15" t="s">
        <v>120</v>
      </c>
      <c r="M7" s="15" t="s">
        <v>117</v>
      </c>
      <c r="O7" s="15" t="s">
        <v>118</v>
      </c>
      <c r="Q7" s="15" t="s">
        <v>119</v>
      </c>
      <c r="S7" s="15" t="s">
        <v>72</v>
      </c>
      <c r="U7" s="15" t="s">
        <v>120</v>
      </c>
    </row>
    <row r="8" spans="1:23" ht="18.75">
      <c r="A8" s="2" t="s">
        <v>63</v>
      </c>
      <c r="C8" s="4">
        <v>0</v>
      </c>
      <c r="D8" s="4"/>
      <c r="E8" s="4">
        <v>5497313848</v>
      </c>
      <c r="F8" s="4"/>
      <c r="G8" s="4">
        <v>1741704099</v>
      </c>
      <c r="H8" s="4"/>
      <c r="I8" s="4">
        <v>7239017947</v>
      </c>
      <c r="K8" s="7">
        <v>-0.40662081983783344</v>
      </c>
      <c r="M8" s="4">
        <v>0</v>
      </c>
      <c r="N8" s="4"/>
      <c r="O8" s="4">
        <v>5497313848</v>
      </c>
      <c r="P8" s="4"/>
      <c r="Q8" s="4">
        <v>1741704099</v>
      </c>
      <c r="R8" s="4"/>
      <c r="S8" s="4">
        <v>7239017947</v>
      </c>
      <c r="U8" s="7">
        <v>2.7896648646610116E-2</v>
      </c>
      <c r="W8" s="5"/>
    </row>
    <row r="9" spans="1:23" ht="18.75">
      <c r="A9" s="2" t="s">
        <v>40</v>
      </c>
      <c r="C9" s="4">
        <v>0</v>
      </c>
      <c r="D9" s="4"/>
      <c r="E9" s="4">
        <v>0</v>
      </c>
      <c r="F9" s="4"/>
      <c r="G9" s="4">
        <v>2215338479</v>
      </c>
      <c r="H9" s="4"/>
      <c r="I9" s="4">
        <v>2215338479</v>
      </c>
      <c r="K9" s="7">
        <v>-0.12443714812484896</v>
      </c>
      <c r="M9" s="4">
        <v>0</v>
      </c>
      <c r="N9" s="4"/>
      <c r="O9" s="4">
        <v>0</v>
      </c>
      <c r="P9" s="4"/>
      <c r="Q9" s="4">
        <v>5318762251</v>
      </c>
      <c r="R9" s="4"/>
      <c r="S9" s="4">
        <v>5318762251</v>
      </c>
      <c r="U9" s="7">
        <v>2.0496653391015571E-2</v>
      </c>
      <c r="W9" s="5"/>
    </row>
    <row r="10" spans="1:23" ht="18.75">
      <c r="A10" s="2" t="s">
        <v>38</v>
      </c>
      <c r="C10" s="4">
        <v>0</v>
      </c>
      <c r="D10" s="4"/>
      <c r="E10" s="4">
        <v>-12221228087</v>
      </c>
      <c r="F10" s="4"/>
      <c r="G10" s="4">
        <v>8603356919</v>
      </c>
      <c r="H10" s="4"/>
      <c r="I10" s="4">
        <v>-3617871168</v>
      </c>
      <c r="K10" s="7">
        <v>0.20321841321162568</v>
      </c>
      <c r="M10" s="4">
        <v>0</v>
      </c>
      <c r="N10" s="4"/>
      <c r="O10" s="4">
        <v>24310109334</v>
      </c>
      <c r="P10" s="4"/>
      <c r="Q10" s="4">
        <v>8400851376</v>
      </c>
      <c r="R10" s="4"/>
      <c r="S10" s="4">
        <v>32710960710</v>
      </c>
      <c r="U10" s="7">
        <v>0.12605662598172007</v>
      </c>
      <c r="W10" s="5"/>
    </row>
    <row r="11" spans="1:23" ht="18.75">
      <c r="A11" s="2" t="s">
        <v>33</v>
      </c>
      <c r="C11" s="4">
        <v>0</v>
      </c>
      <c r="D11" s="4"/>
      <c r="E11" s="4">
        <v>0</v>
      </c>
      <c r="F11" s="4"/>
      <c r="G11" s="4">
        <v>1964947975</v>
      </c>
      <c r="H11" s="4"/>
      <c r="I11" s="4">
        <v>1964947975</v>
      </c>
      <c r="K11" s="7">
        <v>-0.11037253428337034</v>
      </c>
      <c r="M11" s="4">
        <v>0</v>
      </c>
      <c r="N11" s="4"/>
      <c r="O11" s="4">
        <v>0</v>
      </c>
      <c r="P11" s="4"/>
      <c r="Q11" s="4">
        <v>4531124201</v>
      </c>
      <c r="R11" s="4"/>
      <c r="S11" s="4">
        <v>4531124201</v>
      </c>
      <c r="U11" s="7">
        <v>1.7461371243295935E-2</v>
      </c>
      <c r="W11" s="5"/>
    </row>
    <row r="12" spans="1:23" ht="18.75">
      <c r="A12" s="2" t="s">
        <v>48</v>
      </c>
      <c r="C12" s="4">
        <v>0</v>
      </c>
      <c r="D12" s="4"/>
      <c r="E12" s="4">
        <v>-2034315968</v>
      </c>
      <c r="F12" s="4"/>
      <c r="G12" s="4">
        <v>336409937</v>
      </c>
      <c r="H12" s="4"/>
      <c r="I12" s="4">
        <v>-1697906031</v>
      </c>
      <c r="K12" s="7">
        <v>9.5372597137839618E-2</v>
      </c>
      <c r="M12" s="4">
        <v>0</v>
      </c>
      <c r="N12" s="4"/>
      <c r="O12" s="4">
        <v>659062506</v>
      </c>
      <c r="P12" s="4"/>
      <c r="Q12" s="4">
        <v>336409937</v>
      </c>
      <c r="R12" s="4"/>
      <c r="S12" s="4">
        <v>995472443</v>
      </c>
      <c r="U12" s="7">
        <v>3.8362033611564982E-3</v>
      </c>
      <c r="W12" s="5"/>
    </row>
    <row r="13" spans="1:23" ht="18.75">
      <c r="A13" s="2" t="s">
        <v>37</v>
      </c>
      <c r="C13" s="4">
        <v>0</v>
      </c>
      <c r="D13" s="4"/>
      <c r="E13" s="4">
        <v>-744037699</v>
      </c>
      <c r="F13" s="4"/>
      <c r="G13" s="4">
        <v>1103620510</v>
      </c>
      <c r="H13" s="4"/>
      <c r="I13" s="4">
        <v>359582811</v>
      </c>
      <c r="K13" s="7">
        <v>-2.0198023886514441E-2</v>
      </c>
      <c r="M13" s="4">
        <v>0</v>
      </c>
      <c r="N13" s="4"/>
      <c r="O13" s="4">
        <v>4045511384</v>
      </c>
      <c r="P13" s="4"/>
      <c r="Q13" s="4">
        <v>1103620510</v>
      </c>
      <c r="R13" s="4"/>
      <c r="S13" s="4">
        <v>5149131894</v>
      </c>
      <c r="U13" s="7">
        <v>1.9842957198565995E-2</v>
      </c>
      <c r="W13" s="5"/>
    </row>
    <row r="14" spans="1:23" ht="18.75">
      <c r="A14" s="2" t="s">
        <v>30</v>
      </c>
      <c r="C14" s="4">
        <v>0</v>
      </c>
      <c r="D14" s="4"/>
      <c r="E14" s="4">
        <v>-8558770525</v>
      </c>
      <c r="F14" s="4"/>
      <c r="G14" s="4">
        <v>5888118374</v>
      </c>
      <c r="H14" s="4"/>
      <c r="I14" s="4">
        <v>-2670652151</v>
      </c>
      <c r="K14" s="7">
        <v>0.15001244299875383</v>
      </c>
      <c r="M14" s="4">
        <v>0</v>
      </c>
      <c r="N14" s="4"/>
      <c r="O14" s="4">
        <v>15805394998</v>
      </c>
      <c r="P14" s="4"/>
      <c r="Q14" s="4">
        <v>6516862624</v>
      </c>
      <c r="R14" s="4"/>
      <c r="S14" s="4">
        <v>22322257622</v>
      </c>
      <c r="U14" s="7">
        <v>8.6022190087001404E-2</v>
      </c>
      <c r="W14" s="5"/>
    </row>
    <row r="15" spans="1:23" ht="18.75">
      <c r="A15" s="2" t="s">
        <v>24</v>
      </c>
      <c r="C15" s="4">
        <v>0</v>
      </c>
      <c r="D15" s="4"/>
      <c r="E15" s="4">
        <v>-950912185</v>
      </c>
      <c r="F15" s="4"/>
      <c r="G15" s="4">
        <v>-490008125</v>
      </c>
      <c r="H15" s="4"/>
      <c r="I15" s="4">
        <v>-1440920310</v>
      </c>
      <c r="K15" s="7">
        <v>8.093752523655473E-2</v>
      </c>
      <c r="M15" s="4">
        <v>0</v>
      </c>
      <c r="N15" s="4"/>
      <c r="O15" s="4">
        <v>-854290525</v>
      </c>
      <c r="P15" s="4"/>
      <c r="Q15" s="4">
        <v>-490008125</v>
      </c>
      <c r="R15" s="4"/>
      <c r="S15" s="4">
        <v>-1344298650</v>
      </c>
      <c r="U15" s="7">
        <v>-5.1804578175833477E-3</v>
      </c>
      <c r="W15" s="5"/>
    </row>
    <row r="16" spans="1:23" ht="18.75">
      <c r="A16" s="2" t="s">
        <v>114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K16" s="7">
        <v>0</v>
      </c>
      <c r="M16" s="4">
        <v>0</v>
      </c>
      <c r="N16" s="4"/>
      <c r="O16" s="4">
        <v>0</v>
      </c>
      <c r="P16" s="4"/>
      <c r="Q16" s="4">
        <v>-1568641447</v>
      </c>
      <c r="R16" s="4"/>
      <c r="S16" s="4">
        <v>-1568641447</v>
      </c>
      <c r="U16" s="7">
        <v>-6.0449966583663566E-3</v>
      </c>
      <c r="W16" s="5"/>
    </row>
    <row r="17" spans="1:23" ht="18.75">
      <c r="A17" s="2" t="s">
        <v>115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K17" s="7">
        <v>0</v>
      </c>
      <c r="M17" s="4">
        <v>0</v>
      </c>
      <c r="N17" s="4"/>
      <c r="O17" s="4">
        <v>0</v>
      </c>
      <c r="P17" s="4"/>
      <c r="Q17" s="4">
        <v>472093247</v>
      </c>
      <c r="R17" s="4"/>
      <c r="S17" s="4">
        <v>472093247</v>
      </c>
      <c r="U17" s="7">
        <v>1.8192826066212714E-3</v>
      </c>
      <c r="W17" s="5"/>
    </row>
    <row r="18" spans="1:23" ht="18.75">
      <c r="A18" s="2" t="s">
        <v>16</v>
      </c>
      <c r="C18" s="4">
        <v>0</v>
      </c>
      <c r="D18" s="4"/>
      <c r="E18" s="4">
        <v>-1327223144</v>
      </c>
      <c r="F18" s="4"/>
      <c r="G18" s="4">
        <v>0</v>
      </c>
      <c r="H18" s="4"/>
      <c r="I18" s="4">
        <v>-1327223144</v>
      </c>
      <c r="K18" s="7">
        <v>7.4551074036869891E-2</v>
      </c>
      <c r="M18" s="4">
        <v>0</v>
      </c>
      <c r="N18" s="4"/>
      <c r="O18" s="4">
        <v>38057422452</v>
      </c>
      <c r="P18" s="4"/>
      <c r="Q18" s="4">
        <v>13981533286</v>
      </c>
      <c r="R18" s="4"/>
      <c r="S18" s="4">
        <v>52038955738</v>
      </c>
      <c r="U18" s="7">
        <v>0.20053997307205204</v>
      </c>
      <c r="W18" s="5"/>
    </row>
    <row r="19" spans="1:23" ht="18.75">
      <c r="A19" s="2" t="s">
        <v>58</v>
      </c>
      <c r="C19" s="4">
        <v>0</v>
      </c>
      <c r="D19" s="4"/>
      <c r="E19" s="4">
        <v>-6361920000</v>
      </c>
      <c r="F19" s="4"/>
      <c r="G19" s="4">
        <v>0</v>
      </c>
      <c r="H19" s="4"/>
      <c r="I19" s="4">
        <v>-6361920000</v>
      </c>
      <c r="K19" s="7">
        <v>0.35735360032016084</v>
      </c>
      <c r="M19" s="4">
        <v>0</v>
      </c>
      <c r="N19" s="4"/>
      <c r="O19" s="4">
        <v>8548829901</v>
      </c>
      <c r="P19" s="4"/>
      <c r="Q19" s="4">
        <v>-672657386</v>
      </c>
      <c r="R19" s="4"/>
      <c r="S19" s="4">
        <v>7876172515</v>
      </c>
      <c r="U19" s="7">
        <v>3.0352019975596081E-2</v>
      </c>
      <c r="W19" s="5"/>
    </row>
    <row r="20" spans="1:23" ht="18.75">
      <c r="A20" s="2" t="s">
        <v>29</v>
      </c>
      <c r="C20" s="4">
        <v>2935449735</v>
      </c>
      <c r="D20" s="4"/>
      <c r="E20" s="4">
        <v>-1550718000</v>
      </c>
      <c r="F20" s="4"/>
      <c r="G20" s="4">
        <v>0</v>
      </c>
      <c r="H20" s="4"/>
      <c r="I20" s="4">
        <v>1384731735</v>
      </c>
      <c r="K20" s="7">
        <v>-7.7781372758512032E-2</v>
      </c>
      <c r="M20" s="4">
        <v>2935449735</v>
      </c>
      <c r="N20" s="4"/>
      <c r="O20" s="4">
        <v>-1789290289</v>
      </c>
      <c r="P20" s="4"/>
      <c r="Q20" s="4">
        <v>960383526</v>
      </c>
      <c r="R20" s="4"/>
      <c r="S20" s="4">
        <v>2106542972</v>
      </c>
      <c r="U20" s="7">
        <v>8.1178814003663984E-3</v>
      </c>
      <c r="W20" s="5"/>
    </row>
    <row r="21" spans="1:23" ht="18.75">
      <c r="A21" s="2" t="s">
        <v>16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7">
        <v>0</v>
      </c>
      <c r="M21" s="4">
        <v>0</v>
      </c>
      <c r="N21" s="4"/>
      <c r="O21" s="4">
        <v>0</v>
      </c>
      <c r="P21" s="4"/>
      <c r="Q21" s="4">
        <v>-36722588744</v>
      </c>
      <c r="R21" s="4"/>
      <c r="S21" s="4">
        <v>-36722588744</v>
      </c>
      <c r="U21" s="7">
        <v>-0.14151604030901396</v>
      </c>
      <c r="W21" s="5"/>
    </row>
    <row r="22" spans="1:23" ht="18.75">
      <c r="A22" s="2" t="s">
        <v>52</v>
      </c>
      <c r="C22" s="4">
        <v>0</v>
      </c>
      <c r="D22" s="4"/>
      <c r="E22" s="4">
        <v>-6202872000</v>
      </c>
      <c r="F22" s="4"/>
      <c r="G22" s="4">
        <v>0</v>
      </c>
      <c r="H22" s="4"/>
      <c r="I22" s="4">
        <v>-6202872000</v>
      </c>
      <c r="K22" s="7">
        <v>0.34841976031215682</v>
      </c>
      <c r="M22" s="4">
        <v>0</v>
      </c>
      <c r="N22" s="4"/>
      <c r="O22" s="4">
        <v>41511527988</v>
      </c>
      <c r="P22" s="4"/>
      <c r="Q22" s="4">
        <v>337977093</v>
      </c>
      <c r="R22" s="4"/>
      <c r="S22" s="4">
        <v>41849505081</v>
      </c>
      <c r="U22" s="7">
        <v>0.16127338650445008</v>
      </c>
      <c r="W22" s="5"/>
    </row>
    <row r="23" spans="1:23" ht="18.75">
      <c r="A23" s="2" t="s">
        <v>116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7">
        <v>0</v>
      </c>
      <c r="M23" s="4">
        <v>0</v>
      </c>
      <c r="N23" s="4"/>
      <c r="O23" s="4">
        <v>0</v>
      </c>
      <c r="P23" s="4"/>
      <c r="Q23" s="4">
        <f>3455809541+2665</f>
        <v>3455812206</v>
      </c>
      <c r="R23" s="4"/>
      <c r="S23" s="4">
        <v>3455809541</v>
      </c>
      <c r="U23" s="7">
        <v>1.3317483843900736E-2</v>
      </c>
      <c r="W23" s="5"/>
    </row>
    <row r="24" spans="1:23" ht="18.75">
      <c r="A24" s="2" t="s">
        <v>53</v>
      </c>
      <c r="C24" s="4">
        <v>0</v>
      </c>
      <c r="D24" s="4"/>
      <c r="E24" s="4">
        <v>-827049600</v>
      </c>
      <c r="F24" s="4"/>
      <c r="G24" s="4">
        <v>0</v>
      </c>
      <c r="H24" s="4"/>
      <c r="I24" s="4">
        <v>-827049600</v>
      </c>
      <c r="K24" s="7">
        <v>4.6455968041620908E-2</v>
      </c>
      <c r="M24" s="4">
        <v>854113346</v>
      </c>
      <c r="N24" s="4"/>
      <c r="O24" s="4">
        <v>-1161050400</v>
      </c>
      <c r="P24" s="4"/>
      <c r="Q24" s="4">
        <v>0</v>
      </c>
      <c r="R24" s="4"/>
      <c r="S24" s="4">
        <v>-306937054</v>
      </c>
      <c r="U24" s="7">
        <v>-1.1828282806802656E-3</v>
      </c>
      <c r="W24" s="5"/>
    </row>
    <row r="25" spans="1:23" ht="18.75">
      <c r="A25" s="2" t="s">
        <v>22</v>
      </c>
      <c r="C25" s="4">
        <v>15125000000</v>
      </c>
      <c r="D25" s="4"/>
      <c r="E25" s="4">
        <v>-14138373150</v>
      </c>
      <c r="F25" s="4"/>
      <c r="G25" s="4">
        <v>0</v>
      </c>
      <c r="H25" s="4"/>
      <c r="I25" s="4">
        <v>986626850</v>
      </c>
      <c r="K25" s="7">
        <v>-5.541953640096689E-2</v>
      </c>
      <c r="M25" s="4">
        <v>15125000000</v>
      </c>
      <c r="N25" s="4"/>
      <c r="O25" s="4">
        <v>-7276943025</v>
      </c>
      <c r="P25" s="4"/>
      <c r="Q25" s="4">
        <v>0</v>
      </c>
      <c r="R25" s="4"/>
      <c r="S25" s="4">
        <v>7848056975</v>
      </c>
      <c r="U25" s="7">
        <v>3.0243672497162939E-2</v>
      </c>
      <c r="W25" s="5"/>
    </row>
    <row r="26" spans="1:23" ht="18.75">
      <c r="A26" s="2" t="s">
        <v>57</v>
      </c>
      <c r="C26" s="4">
        <v>2313380282</v>
      </c>
      <c r="D26" s="4"/>
      <c r="E26" s="4">
        <v>-3727687500</v>
      </c>
      <c r="F26" s="4"/>
      <c r="G26" s="4">
        <v>0</v>
      </c>
      <c r="H26" s="4"/>
      <c r="I26" s="4">
        <v>-1414307218</v>
      </c>
      <c r="K26" s="7">
        <v>7.944264880902159E-2</v>
      </c>
      <c r="M26" s="4">
        <v>2313380282</v>
      </c>
      <c r="N26" s="4"/>
      <c r="O26" s="4">
        <v>2825408700</v>
      </c>
      <c r="P26" s="4"/>
      <c r="Q26" s="4">
        <v>0</v>
      </c>
      <c r="R26" s="4"/>
      <c r="S26" s="4">
        <v>5138788982</v>
      </c>
      <c r="U26" s="7">
        <v>1.9803099225542683E-2</v>
      </c>
      <c r="W26" s="5"/>
    </row>
    <row r="27" spans="1:23" ht="18.75">
      <c r="A27" s="2" t="s">
        <v>19</v>
      </c>
      <c r="C27" s="4">
        <v>376995305</v>
      </c>
      <c r="D27" s="4"/>
      <c r="E27" s="4">
        <v>1073574000</v>
      </c>
      <c r="F27" s="4"/>
      <c r="G27" s="4">
        <v>0</v>
      </c>
      <c r="H27" s="4"/>
      <c r="I27" s="4">
        <v>1450569305</v>
      </c>
      <c r="K27" s="7">
        <v>-8.1479516192543053E-2</v>
      </c>
      <c r="M27" s="4">
        <v>376995305</v>
      </c>
      <c r="N27" s="4"/>
      <c r="O27" s="4">
        <v>946971825</v>
      </c>
      <c r="P27" s="4"/>
      <c r="Q27" s="4">
        <v>0</v>
      </c>
      <c r="R27" s="4"/>
      <c r="S27" s="4">
        <v>1323967130</v>
      </c>
      <c r="U27" s="7">
        <v>5.1021072354955413E-3</v>
      </c>
      <c r="W27" s="5"/>
    </row>
    <row r="28" spans="1:23" ht="18.75">
      <c r="A28" s="2" t="s">
        <v>45</v>
      </c>
      <c r="C28" s="4">
        <v>0</v>
      </c>
      <c r="D28" s="4"/>
      <c r="E28" s="4">
        <v>-53984866</v>
      </c>
      <c r="F28" s="4"/>
      <c r="G28" s="4">
        <v>0</v>
      </c>
      <c r="H28" s="4"/>
      <c r="I28" s="4">
        <v>-53984866</v>
      </c>
      <c r="K28" s="7">
        <v>3.0323685660777629E-3</v>
      </c>
      <c r="M28" s="4">
        <v>0</v>
      </c>
      <c r="N28" s="4"/>
      <c r="O28" s="4">
        <v>13820126055</v>
      </c>
      <c r="P28" s="4"/>
      <c r="Q28" s="4">
        <v>0</v>
      </c>
      <c r="R28" s="4"/>
      <c r="S28" s="4">
        <v>13820126055</v>
      </c>
      <c r="U28" s="7">
        <v>5.3257942393687634E-2</v>
      </c>
      <c r="W28" s="5"/>
    </row>
    <row r="29" spans="1:23" ht="18.75">
      <c r="A29" s="2" t="s">
        <v>43</v>
      </c>
      <c r="C29" s="4">
        <v>0</v>
      </c>
      <c r="D29" s="4"/>
      <c r="E29" s="4">
        <v>-805180500</v>
      </c>
      <c r="F29" s="4"/>
      <c r="G29" s="4">
        <v>0</v>
      </c>
      <c r="H29" s="4"/>
      <c r="I29" s="4">
        <v>-805180500</v>
      </c>
      <c r="K29" s="7">
        <v>4.5227565040520355E-2</v>
      </c>
      <c r="M29" s="4">
        <v>0</v>
      </c>
      <c r="N29" s="4"/>
      <c r="O29" s="4">
        <v>-608358600</v>
      </c>
      <c r="P29" s="4"/>
      <c r="Q29" s="4">
        <v>0</v>
      </c>
      <c r="R29" s="4"/>
      <c r="S29" s="4">
        <v>-608358600</v>
      </c>
      <c r="U29" s="7">
        <v>-2.3444017185199587E-3</v>
      </c>
      <c r="W29" s="5"/>
    </row>
    <row r="30" spans="1:23" ht="18.75">
      <c r="A30" s="2" t="s">
        <v>17</v>
      </c>
      <c r="C30" s="4">
        <v>0</v>
      </c>
      <c r="D30" s="4"/>
      <c r="E30" s="4">
        <v>-5234016824</v>
      </c>
      <c r="F30" s="4"/>
      <c r="G30" s="4">
        <v>0</v>
      </c>
      <c r="H30" s="4"/>
      <c r="I30" s="4">
        <v>-5234016824</v>
      </c>
      <c r="K30" s="7">
        <v>0.2939984715608957</v>
      </c>
      <c r="M30" s="4">
        <v>0</v>
      </c>
      <c r="N30" s="4"/>
      <c r="O30" s="4">
        <v>2814518482</v>
      </c>
      <c r="P30" s="4"/>
      <c r="Q30" s="4">
        <v>0</v>
      </c>
      <c r="R30" s="4"/>
      <c r="S30" s="4">
        <v>2814518482</v>
      </c>
      <c r="U30" s="7">
        <v>1.0846171922295478E-2</v>
      </c>
      <c r="W30" s="5"/>
    </row>
    <row r="31" spans="1:23" ht="18.75">
      <c r="A31" s="2" t="s">
        <v>39</v>
      </c>
      <c r="C31" s="4">
        <v>0</v>
      </c>
      <c r="D31" s="4"/>
      <c r="E31" s="4">
        <v>-775359000</v>
      </c>
      <c r="F31" s="4"/>
      <c r="G31" s="4">
        <v>0</v>
      </c>
      <c r="H31" s="4"/>
      <c r="I31" s="4">
        <v>-775359000</v>
      </c>
      <c r="K31" s="7">
        <v>4.3552470039019603E-2</v>
      </c>
      <c r="M31" s="4">
        <v>0</v>
      </c>
      <c r="N31" s="4"/>
      <c r="O31" s="4">
        <v>9149236200</v>
      </c>
      <c r="P31" s="4"/>
      <c r="Q31" s="4">
        <v>0</v>
      </c>
      <c r="R31" s="4"/>
      <c r="S31" s="4">
        <v>9149236200</v>
      </c>
      <c r="U31" s="7">
        <v>3.5257963100094283E-2</v>
      </c>
      <c r="W31" s="5"/>
    </row>
    <row r="32" spans="1:23" ht="18.75">
      <c r="A32" s="2" t="s">
        <v>44</v>
      </c>
      <c r="C32" s="4">
        <v>0</v>
      </c>
      <c r="D32" s="4"/>
      <c r="E32" s="4">
        <v>-4119343200</v>
      </c>
      <c r="F32" s="4"/>
      <c r="G32" s="4">
        <v>0</v>
      </c>
      <c r="H32" s="4"/>
      <c r="I32" s="4">
        <v>-4119343200</v>
      </c>
      <c r="K32" s="7">
        <v>0.23138645620730416</v>
      </c>
      <c r="M32" s="4">
        <v>0</v>
      </c>
      <c r="N32" s="4"/>
      <c r="O32" s="4">
        <v>-5163656176</v>
      </c>
      <c r="P32" s="4"/>
      <c r="Q32" s="4">
        <v>0</v>
      </c>
      <c r="R32" s="4"/>
      <c r="S32" s="4">
        <v>-5163656176</v>
      </c>
      <c r="U32" s="7">
        <v>-1.9898928712211186E-2</v>
      </c>
      <c r="W32" s="5"/>
    </row>
    <row r="33" spans="1:23" ht="18.75">
      <c r="A33" s="2" t="s">
        <v>21</v>
      </c>
      <c r="C33" s="4">
        <v>0</v>
      </c>
      <c r="D33" s="4"/>
      <c r="E33" s="4">
        <v>6292000920</v>
      </c>
      <c r="F33" s="4"/>
      <c r="G33" s="4">
        <v>0</v>
      </c>
      <c r="H33" s="4"/>
      <c r="I33" s="4">
        <v>6292000920</v>
      </c>
      <c r="K33" s="7">
        <v>-0.35342619554784788</v>
      </c>
      <c r="M33" s="4">
        <v>0</v>
      </c>
      <c r="N33" s="4"/>
      <c r="O33" s="4">
        <v>12908397720</v>
      </c>
      <c r="P33" s="4"/>
      <c r="Q33" s="4">
        <v>0</v>
      </c>
      <c r="R33" s="4"/>
      <c r="S33" s="4">
        <v>12908397720</v>
      </c>
      <c r="U33" s="7">
        <v>4.97444595968679E-2</v>
      </c>
      <c r="W33" s="5"/>
    </row>
    <row r="34" spans="1:23" ht="18.75">
      <c r="A34" s="2" t="s">
        <v>35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7">
        <v>0</v>
      </c>
      <c r="M34" s="4">
        <v>0</v>
      </c>
      <c r="N34" s="4"/>
      <c r="O34" s="4">
        <v>1028941155</v>
      </c>
      <c r="P34" s="4"/>
      <c r="Q34" s="4">
        <v>0</v>
      </c>
      <c r="R34" s="4"/>
      <c r="S34" s="4">
        <v>1028941155</v>
      </c>
      <c r="U34" s="7">
        <v>3.965180096143806E-3</v>
      </c>
      <c r="W34" s="5"/>
    </row>
    <row r="35" spans="1:23" ht="18.75">
      <c r="A35" s="2" t="s">
        <v>23</v>
      </c>
      <c r="C35" s="4">
        <v>0</v>
      </c>
      <c r="D35" s="4"/>
      <c r="E35" s="4">
        <v>746456267</v>
      </c>
      <c r="F35" s="4"/>
      <c r="G35" s="4">
        <v>0</v>
      </c>
      <c r="H35" s="4"/>
      <c r="I35" s="4">
        <v>746456267</v>
      </c>
      <c r="K35" s="7">
        <v>-4.1928982837570621E-2</v>
      </c>
      <c r="M35" s="4">
        <v>0</v>
      </c>
      <c r="N35" s="4"/>
      <c r="O35" s="4">
        <v>6620549212</v>
      </c>
      <c r="P35" s="4"/>
      <c r="Q35" s="4">
        <v>0</v>
      </c>
      <c r="R35" s="4"/>
      <c r="S35" s="4">
        <v>6620549212</v>
      </c>
      <c r="U35" s="7">
        <v>2.5513285996382331E-2</v>
      </c>
      <c r="W35" s="5"/>
    </row>
    <row r="36" spans="1:23" ht="18.75">
      <c r="A36" s="2" t="s">
        <v>20</v>
      </c>
      <c r="C36" s="4">
        <v>0</v>
      </c>
      <c r="D36" s="4"/>
      <c r="E36" s="4">
        <v>-298215000</v>
      </c>
      <c r="F36" s="4"/>
      <c r="G36" s="4">
        <v>0</v>
      </c>
      <c r="H36" s="4"/>
      <c r="I36" s="4">
        <v>-298215000</v>
      </c>
      <c r="K36" s="7">
        <v>1.6750950015007541E-2</v>
      </c>
      <c r="M36" s="4">
        <v>0</v>
      </c>
      <c r="N36" s="4"/>
      <c r="O36" s="4">
        <v>99405000</v>
      </c>
      <c r="P36" s="4"/>
      <c r="Q36" s="4">
        <v>0</v>
      </c>
      <c r="R36" s="4"/>
      <c r="S36" s="4">
        <v>99405000</v>
      </c>
      <c r="U36" s="7">
        <v>3.8307217622875146E-4</v>
      </c>
      <c r="W36" s="5"/>
    </row>
    <row r="37" spans="1:23" ht="18.75">
      <c r="A37" s="2" t="s">
        <v>26</v>
      </c>
      <c r="C37" s="4">
        <v>0</v>
      </c>
      <c r="D37" s="4"/>
      <c r="E37" s="4">
        <v>111723168</v>
      </c>
      <c r="F37" s="4"/>
      <c r="G37" s="4">
        <v>0</v>
      </c>
      <c r="H37" s="4"/>
      <c r="I37" s="4">
        <v>111723168</v>
      </c>
      <c r="K37" s="7">
        <v>-6.27557031901913E-3</v>
      </c>
      <c r="M37" s="4">
        <v>0</v>
      </c>
      <c r="N37" s="4"/>
      <c r="O37" s="4">
        <v>3798587718</v>
      </c>
      <c r="P37" s="4"/>
      <c r="Q37" s="4">
        <v>0</v>
      </c>
      <c r="R37" s="4"/>
      <c r="S37" s="4">
        <v>3798587718</v>
      </c>
      <c r="U37" s="7">
        <v>1.4638431303556831E-2</v>
      </c>
      <c r="W37" s="5"/>
    </row>
    <row r="38" spans="1:23" ht="18.75">
      <c r="A38" s="2" t="s">
        <v>32</v>
      </c>
      <c r="C38" s="4">
        <v>0</v>
      </c>
      <c r="D38" s="4"/>
      <c r="E38" s="4">
        <v>1037107276</v>
      </c>
      <c r="F38" s="4"/>
      <c r="G38" s="4">
        <v>0</v>
      </c>
      <c r="H38" s="4"/>
      <c r="I38" s="4">
        <v>1037107276</v>
      </c>
      <c r="K38" s="7">
        <v>-5.8255058063734655E-2</v>
      </c>
      <c r="M38" s="4">
        <v>0</v>
      </c>
      <c r="N38" s="4"/>
      <c r="O38" s="4">
        <v>3330709905</v>
      </c>
      <c r="P38" s="4"/>
      <c r="Q38" s="4">
        <v>0</v>
      </c>
      <c r="R38" s="4"/>
      <c r="S38" s="4">
        <v>3330709905</v>
      </c>
      <c r="U38" s="7">
        <v>1.283539350832461E-2</v>
      </c>
      <c r="W38" s="5"/>
    </row>
    <row r="39" spans="1:23" ht="18.75">
      <c r="A39" s="2" t="s">
        <v>60</v>
      </c>
      <c r="C39" s="4">
        <v>0</v>
      </c>
      <c r="D39" s="4"/>
      <c r="E39" s="4">
        <v>-447322500</v>
      </c>
      <c r="F39" s="4"/>
      <c r="G39" s="4">
        <v>0</v>
      </c>
      <c r="H39" s="4"/>
      <c r="I39" s="4">
        <v>-447322500</v>
      </c>
      <c r="K39" s="7">
        <v>2.512642502251131E-2</v>
      </c>
      <c r="M39" s="4">
        <v>0</v>
      </c>
      <c r="N39" s="4"/>
      <c r="O39" s="4">
        <v>1759468500</v>
      </c>
      <c r="P39" s="4"/>
      <c r="Q39" s="4">
        <v>0</v>
      </c>
      <c r="R39" s="4"/>
      <c r="S39" s="4">
        <v>1759468500</v>
      </c>
      <c r="U39" s="7">
        <v>6.7803775192489006E-3</v>
      </c>
      <c r="W39" s="5"/>
    </row>
    <row r="40" spans="1:23" ht="18.75">
      <c r="A40" s="2" t="s">
        <v>49</v>
      </c>
      <c r="C40" s="4">
        <v>0</v>
      </c>
      <c r="D40" s="4"/>
      <c r="E40" s="4">
        <v>-242833133</v>
      </c>
      <c r="F40" s="4"/>
      <c r="G40" s="4">
        <v>0</v>
      </c>
      <c r="H40" s="4"/>
      <c r="I40" s="4">
        <v>-242833133</v>
      </c>
      <c r="K40" s="7">
        <v>1.3640110902773764E-2</v>
      </c>
      <c r="M40" s="4">
        <v>0</v>
      </c>
      <c r="N40" s="4"/>
      <c r="O40" s="4">
        <v>580620251</v>
      </c>
      <c r="P40" s="4"/>
      <c r="Q40" s="4">
        <v>0</v>
      </c>
      <c r="R40" s="4"/>
      <c r="S40" s="4">
        <v>580620251</v>
      </c>
      <c r="U40" s="7">
        <v>2.2375078025557455E-3</v>
      </c>
      <c r="W40" s="5"/>
    </row>
    <row r="41" spans="1:23" ht="18.75">
      <c r="A41" s="2" t="s">
        <v>47</v>
      </c>
      <c r="C41" s="4">
        <v>0</v>
      </c>
      <c r="D41" s="4"/>
      <c r="E41" s="4">
        <v>2286315000</v>
      </c>
      <c r="F41" s="4"/>
      <c r="G41" s="4">
        <v>0</v>
      </c>
      <c r="H41" s="4"/>
      <c r="I41" s="4">
        <v>2286315000</v>
      </c>
      <c r="K41" s="7">
        <v>-0.12842395011505781</v>
      </c>
      <c r="M41" s="4">
        <v>0</v>
      </c>
      <c r="N41" s="4"/>
      <c r="O41" s="4">
        <v>6140100920</v>
      </c>
      <c r="P41" s="4"/>
      <c r="Q41" s="4">
        <v>0</v>
      </c>
      <c r="R41" s="4"/>
      <c r="S41" s="4">
        <v>6140100920</v>
      </c>
      <c r="U41" s="7">
        <v>2.3661805962361639E-2</v>
      </c>
      <c r="W41" s="5"/>
    </row>
    <row r="42" spans="1:23" ht="18.75">
      <c r="A42" s="2" t="s">
        <v>46</v>
      </c>
      <c r="C42" s="4">
        <v>0</v>
      </c>
      <c r="D42" s="4"/>
      <c r="E42" s="4">
        <v>-640168200</v>
      </c>
      <c r="F42" s="4"/>
      <c r="G42" s="4">
        <v>0</v>
      </c>
      <c r="H42" s="4"/>
      <c r="I42" s="4">
        <v>-640168200</v>
      </c>
      <c r="K42" s="7">
        <v>3.5958706032216188E-2</v>
      </c>
      <c r="M42" s="4">
        <v>0</v>
      </c>
      <c r="N42" s="4"/>
      <c r="O42" s="4">
        <v>15409763100</v>
      </c>
      <c r="P42" s="4"/>
      <c r="Q42" s="4">
        <v>0</v>
      </c>
      <c r="R42" s="4"/>
      <c r="S42" s="4">
        <v>15409763100</v>
      </c>
      <c r="U42" s="7">
        <v>5.9383848758981048E-2</v>
      </c>
      <c r="W42" s="5"/>
    </row>
    <row r="43" spans="1:23" ht="18.75">
      <c r="A43" s="2" t="s">
        <v>50</v>
      </c>
      <c r="C43" s="4">
        <v>0</v>
      </c>
      <c r="D43" s="4"/>
      <c r="E43" s="4">
        <v>-2163515577</v>
      </c>
      <c r="F43" s="4"/>
      <c r="G43" s="4">
        <v>0</v>
      </c>
      <c r="H43" s="4"/>
      <c r="I43" s="4">
        <v>-2163515577</v>
      </c>
      <c r="K43" s="7">
        <v>0.12152621862420468</v>
      </c>
      <c r="M43" s="4">
        <v>0</v>
      </c>
      <c r="N43" s="4"/>
      <c r="O43" s="4">
        <v>-349228891</v>
      </c>
      <c r="P43" s="4"/>
      <c r="Q43" s="4">
        <v>0</v>
      </c>
      <c r="R43" s="4"/>
      <c r="S43" s="4">
        <v>-349228891</v>
      </c>
      <c r="U43" s="7">
        <v>-1.3458062600203555E-3</v>
      </c>
      <c r="W43" s="5"/>
    </row>
    <row r="44" spans="1:23" ht="18.75">
      <c r="A44" s="2" t="s">
        <v>15</v>
      </c>
      <c r="C44" s="4">
        <v>0</v>
      </c>
      <c r="D44" s="4"/>
      <c r="E44" s="4">
        <v>-1533134786</v>
      </c>
      <c r="F44" s="4"/>
      <c r="G44" s="4">
        <v>0</v>
      </c>
      <c r="H44" s="4"/>
      <c r="I44" s="4">
        <v>-1533134786</v>
      </c>
      <c r="K44" s="7">
        <v>8.6117278361434804E-2</v>
      </c>
      <c r="M44" s="4">
        <v>0</v>
      </c>
      <c r="N44" s="4"/>
      <c r="O44" s="4">
        <v>3434620138</v>
      </c>
      <c r="P44" s="4"/>
      <c r="Q44" s="4">
        <v>0</v>
      </c>
      <c r="R44" s="4"/>
      <c r="S44" s="4">
        <v>3434620138</v>
      </c>
      <c r="U44" s="7">
        <v>1.3235827280144405E-2</v>
      </c>
      <c r="W44" s="5"/>
    </row>
    <row r="45" spans="1:23" ht="18.75">
      <c r="A45" s="2" t="s">
        <v>31</v>
      </c>
      <c r="C45" s="4">
        <v>0</v>
      </c>
      <c r="D45" s="4"/>
      <c r="E45" s="4">
        <v>6584161627</v>
      </c>
      <c r="F45" s="4"/>
      <c r="G45" s="4">
        <v>0</v>
      </c>
      <c r="H45" s="4"/>
      <c r="I45" s="4">
        <v>6584161627</v>
      </c>
      <c r="K45" s="7">
        <v>-0.36983707159132745</v>
      </c>
      <c r="M45" s="4">
        <v>0</v>
      </c>
      <c r="N45" s="4"/>
      <c r="O45" s="4">
        <v>13745038142</v>
      </c>
      <c r="P45" s="4"/>
      <c r="Q45" s="4">
        <v>0</v>
      </c>
      <c r="R45" s="4"/>
      <c r="S45" s="4">
        <v>13745038142</v>
      </c>
      <c r="U45" s="7">
        <v>5.2968579783744626E-2</v>
      </c>
      <c r="W45" s="5"/>
    </row>
    <row r="46" spans="1:23" ht="18.75">
      <c r="A46" s="2" t="s">
        <v>54</v>
      </c>
      <c r="C46" s="4">
        <v>0</v>
      </c>
      <c r="D46" s="4"/>
      <c r="E46" s="4">
        <v>-1013496400</v>
      </c>
      <c r="F46" s="4"/>
      <c r="G46" s="4">
        <v>0</v>
      </c>
      <c r="H46" s="4"/>
      <c r="I46" s="4">
        <v>-1013496400</v>
      </c>
      <c r="K46" s="7">
        <v>5.6928818257935006E-2</v>
      </c>
      <c r="M46" s="4">
        <v>0</v>
      </c>
      <c r="N46" s="4"/>
      <c r="O46" s="4">
        <v>5120823923</v>
      </c>
      <c r="P46" s="4"/>
      <c r="Q46" s="4">
        <v>0</v>
      </c>
      <c r="R46" s="4"/>
      <c r="S46" s="4">
        <v>5120823923</v>
      </c>
      <c r="U46" s="7">
        <v>1.9733868158220032E-2</v>
      </c>
      <c r="W46" s="5"/>
    </row>
    <row r="47" spans="1:23" ht="18.75">
      <c r="A47" s="2" t="s">
        <v>56</v>
      </c>
      <c r="C47" s="4">
        <v>0</v>
      </c>
      <c r="D47" s="4"/>
      <c r="E47" s="4">
        <v>1889198148</v>
      </c>
      <c r="F47" s="4"/>
      <c r="G47" s="4">
        <v>0</v>
      </c>
      <c r="H47" s="4"/>
      <c r="I47" s="4">
        <v>1889198148</v>
      </c>
      <c r="K47" s="7">
        <v>-0.10611761227836566</v>
      </c>
      <c r="M47" s="4">
        <v>0</v>
      </c>
      <c r="N47" s="4"/>
      <c r="O47" s="4">
        <v>6338756945</v>
      </c>
      <c r="P47" s="4"/>
      <c r="Q47" s="4">
        <v>0</v>
      </c>
      <c r="R47" s="4"/>
      <c r="S47" s="4">
        <v>6338756945</v>
      </c>
      <c r="U47" s="7">
        <v>2.4427356948908626E-2</v>
      </c>
      <c r="W47" s="5"/>
    </row>
    <row r="48" spans="1:23" ht="18.75">
      <c r="A48" s="2" t="s">
        <v>41</v>
      </c>
      <c r="C48" s="4">
        <v>0</v>
      </c>
      <c r="D48" s="4"/>
      <c r="E48" s="4">
        <v>-3777390000</v>
      </c>
      <c r="F48" s="4"/>
      <c r="G48" s="4">
        <v>0</v>
      </c>
      <c r="H48" s="4"/>
      <c r="I48" s="4">
        <v>-3777390000</v>
      </c>
      <c r="K48" s="7">
        <v>0.21217870019009552</v>
      </c>
      <c r="M48" s="4">
        <v>0</v>
      </c>
      <c r="N48" s="4"/>
      <c r="O48" s="4">
        <v>15392774472</v>
      </c>
      <c r="P48" s="4"/>
      <c r="Q48" s="4">
        <v>0</v>
      </c>
      <c r="R48" s="4"/>
      <c r="S48" s="4">
        <v>15392774472</v>
      </c>
      <c r="U48" s="7">
        <v>5.9318380515943972E-2</v>
      </c>
      <c r="W48" s="5"/>
    </row>
    <row r="49" spans="1:23" ht="18.75">
      <c r="A49" s="2" t="s">
        <v>64</v>
      </c>
      <c r="C49" s="4">
        <v>0</v>
      </c>
      <c r="D49" s="4"/>
      <c r="E49" s="4">
        <v>909796807</v>
      </c>
      <c r="F49" s="4"/>
      <c r="G49" s="4">
        <v>0</v>
      </c>
      <c r="H49" s="4"/>
      <c r="I49" s="4">
        <v>909796807</v>
      </c>
      <c r="K49" s="7">
        <v>-5.1103937890013787E-2</v>
      </c>
      <c r="M49" s="4">
        <v>0</v>
      </c>
      <c r="N49" s="4"/>
      <c r="O49" s="4">
        <v>909796807</v>
      </c>
      <c r="P49" s="4"/>
      <c r="Q49" s="4">
        <v>0</v>
      </c>
      <c r="R49" s="4"/>
      <c r="S49" s="4">
        <v>909796807</v>
      </c>
      <c r="U49" s="7">
        <v>3.5060393620387239E-3</v>
      </c>
      <c r="W49" s="5"/>
    </row>
    <row r="50" spans="1:23" ht="18.75">
      <c r="A50" s="2" t="s">
        <v>25</v>
      </c>
      <c r="C50" s="4">
        <v>0</v>
      </c>
      <c r="D50" s="4"/>
      <c r="E50" s="4">
        <v>-465215400</v>
      </c>
      <c r="F50" s="4"/>
      <c r="G50" s="4">
        <v>0</v>
      </c>
      <c r="H50" s="4"/>
      <c r="I50" s="4">
        <v>-465215400</v>
      </c>
      <c r="K50" s="7">
        <v>2.6131482023411763E-2</v>
      </c>
      <c r="M50" s="4">
        <v>0</v>
      </c>
      <c r="N50" s="4"/>
      <c r="O50" s="4">
        <v>-536787000</v>
      </c>
      <c r="P50" s="4"/>
      <c r="Q50" s="4">
        <v>0</v>
      </c>
      <c r="R50" s="4"/>
      <c r="S50" s="4">
        <v>-536787000</v>
      </c>
      <c r="U50" s="7">
        <v>-2.068589751635258E-3</v>
      </c>
      <c r="W50" s="5"/>
    </row>
    <row r="51" spans="1:23" ht="18.75">
      <c r="A51" s="2" t="s">
        <v>51</v>
      </c>
      <c r="C51" s="4">
        <v>0</v>
      </c>
      <c r="D51" s="4"/>
      <c r="E51" s="4">
        <v>-1214069140</v>
      </c>
      <c r="F51" s="4"/>
      <c r="G51" s="4">
        <v>0</v>
      </c>
      <c r="H51" s="4"/>
      <c r="I51" s="4">
        <v>-1214069140</v>
      </c>
      <c r="K51" s="7">
        <v>6.8195132635525346E-2</v>
      </c>
      <c r="M51" s="4">
        <v>0</v>
      </c>
      <c r="N51" s="4"/>
      <c r="O51" s="4">
        <v>1431978986</v>
      </c>
      <c r="P51" s="4"/>
      <c r="Q51" s="4">
        <v>0</v>
      </c>
      <c r="R51" s="4"/>
      <c r="S51" s="4">
        <v>1431978986</v>
      </c>
      <c r="U51" s="7">
        <v>5.518347230832059E-3</v>
      </c>
      <c r="W51" s="5"/>
    </row>
    <row r="52" spans="1:23" ht="18.75">
      <c r="A52" s="2" t="s">
        <v>28</v>
      </c>
      <c r="C52" s="4">
        <v>0</v>
      </c>
      <c r="D52" s="4"/>
      <c r="E52" s="4">
        <v>224422136</v>
      </c>
      <c r="F52" s="4"/>
      <c r="G52" s="4">
        <v>0</v>
      </c>
      <c r="H52" s="4"/>
      <c r="I52" s="4">
        <v>224422136</v>
      </c>
      <c r="K52" s="7">
        <v>-1.260595202252477E-2</v>
      </c>
      <c r="M52" s="4">
        <v>0</v>
      </c>
      <c r="N52" s="4"/>
      <c r="O52" s="4">
        <v>880856883</v>
      </c>
      <c r="P52" s="4"/>
      <c r="Q52" s="4">
        <v>0</v>
      </c>
      <c r="R52" s="4"/>
      <c r="S52" s="4">
        <v>880856883</v>
      </c>
      <c r="U52" s="7">
        <v>3.3945149953914259E-3</v>
      </c>
      <c r="W52" s="5"/>
    </row>
    <row r="53" spans="1:23" ht="18.75">
      <c r="A53" s="2" t="s">
        <v>62</v>
      </c>
      <c r="C53" s="4">
        <v>0</v>
      </c>
      <c r="D53" s="4"/>
      <c r="E53" s="4">
        <v>-514788772</v>
      </c>
      <c r="F53" s="4"/>
      <c r="G53" s="4">
        <v>0</v>
      </c>
      <c r="H53" s="4"/>
      <c r="I53" s="4">
        <v>-514788772</v>
      </c>
      <c r="K53" s="7">
        <v>2.8916053813722024E-2</v>
      </c>
      <c r="M53" s="4">
        <v>0</v>
      </c>
      <c r="N53" s="4"/>
      <c r="O53" s="4">
        <v>1708162747</v>
      </c>
      <c r="P53" s="4"/>
      <c r="Q53" s="4">
        <v>0</v>
      </c>
      <c r="R53" s="4"/>
      <c r="S53" s="4">
        <v>1708162747</v>
      </c>
      <c r="U53" s="7">
        <v>6.5826630536308254E-3</v>
      </c>
      <c r="W53" s="5"/>
    </row>
    <row r="54" spans="1:23" ht="18.75">
      <c r="A54" s="2" t="s">
        <v>59</v>
      </c>
      <c r="C54" s="4">
        <v>0</v>
      </c>
      <c r="D54" s="4"/>
      <c r="E54" s="4">
        <v>873471735</v>
      </c>
      <c r="F54" s="4"/>
      <c r="G54" s="4">
        <v>0</v>
      </c>
      <c r="H54" s="4"/>
      <c r="I54" s="4">
        <v>873471735</v>
      </c>
      <c r="K54" s="7">
        <v>-4.9063532593957085E-2</v>
      </c>
      <c r="M54" s="4">
        <v>0</v>
      </c>
      <c r="N54" s="4"/>
      <c r="O54" s="4">
        <v>-2861372925</v>
      </c>
      <c r="P54" s="4"/>
      <c r="Q54" s="4">
        <v>0</v>
      </c>
      <c r="R54" s="4"/>
      <c r="S54" s="4">
        <v>-2861372925</v>
      </c>
      <c r="U54" s="7">
        <v>-1.1026732592744609E-2</v>
      </c>
      <c r="W54" s="5"/>
    </row>
    <row r="55" spans="1:23" ht="18.75">
      <c r="A55" s="2" t="s">
        <v>61</v>
      </c>
      <c r="C55" s="4">
        <v>0</v>
      </c>
      <c r="D55" s="4"/>
      <c r="E55" s="4">
        <v>2512163160</v>
      </c>
      <c r="F55" s="4"/>
      <c r="G55" s="4">
        <v>0</v>
      </c>
      <c r="H55" s="4"/>
      <c r="I55" s="4">
        <v>2512163160</v>
      </c>
      <c r="K55" s="7">
        <v>-0.14111000292642351</v>
      </c>
      <c r="M55" s="4">
        <v>0</v>
      </c>
      <c r="N55" s="4"/>
      <c r="O55" s="4">
        <v>14012287848</v>
      </c>
      <c r="P55" s="4"/>
      <c r="Q55" s="4">
        <v>0</v>
      </c>
      <c r="R55" s="4"/>
      <c r="S55" s="4">
        <v>14012287848</v>
      </c>
      <c r="U55" s="7">
        <v>5.3998466876686767E-2</v>
      </c>
      <c r="W55" s="5"/>
    </row>
    <row r="56" spans="1:23" ht="18.75">
      <c r="A56" s="2" t="s">
        <v>55</v>
      </c>
      <c r="C56" s="4">
        <v>0</v>
      </c>
      <c r="D56" s="4"/>
      <c r="E56" s="4">
        <v>-292134264</v>
      </c>
      <c r="F56" s="4"/>
      <c r="G56" s="4">
        <v>0</v>
      </c>
      <c r="H56" s="4"/>
      <c r="I56" s="4">
        <v>-292134264</v>
      </c>
      <c r="K56" s="7">
        <v>1.6409390721241441E-2</v>
      </c>
      <c r="M56" s="4">
        <v>0</v>
      </c>
      <c r="N56" s="4"/>
      <c r="O56" s="4">
        <v>4171028116</v>
      </c>
      <c r="P56" s="4"/>
      <c r="Q56" s="4">
        <v>0</v>
      </c>
      <c r="R56" s="4"/>
      <c r="S56" s="4">
        <v>4171028116</v>
      </c>
      <c r="U56" s="7">
        <v>1.6073686610406208E-2</v>
      </c>
      <c r="W56" s="5"/>
    </row>
    <row r="57" spans="1:23" ht="18.75">
      <c r="A57" s="2" t="s">
        <v>27</v>
      </c>
      <c r="C57" s="4">
        <v>0</v>
      </c>
      <c r="D57" s="4"/>
      <c r="E57" s="4">
        <v>-2777762254</v>
      </c>
      <c r="F57" s="4"/>
      <c r="G57" s="4">
        <v>0</v>
      </c>
      <c r="H57" s="4"/>
      <c r="I57" s="4">
        <v>-2777762254</v>
      </c>
      <c r="K57" s="7">
        <v>0.1560288941546491</v>
      </c>
      <c r="M57" s="4">
        <v>0</v>
      </c>
      <c r="N57" s="4"/>
      <c r="O57" s="4">
        <v>-237322353</v>
      </c>
      <c r="P57" s="4"/>
      <c r="Q57" s="4">
        <v>0</v>
      </c>
      <c r="R57" s="4"/>
      <c r="S57" s="4">
        <v>-237322353</v>
      </c>
      <c r="U57" s="7">
        <v>-9.1455751955573619E-4</v>
      </c>
      <c r="W57" s="5"/>
    </row>
    <row r="58" spans="1:23" ht="18.75">
      <c r="A58" s="2" t="s">
        <v>42</v>
      </c>
      <c r="C58" s="4">
        <v>0</v>
      </c>
      <c r="D58" s="4"/>
      <c r="E58" s="4">
        <v>-413524800</v>
      </c>
      <c r="F58" s="4"/>
      <c r="G58" s="4">
        <v>0</v>
      </c>
      <c r="H58" s="4"/>
      <c r="I58" s="4">
        <v>-413524800</v>
      </c>
      <c r="K58" s="7">
        <v>2.3227984020810454E-2</v>
      </c>
      <c r="M58" s="4">
        <v>0</v>
      </c>
      <c r="N58" s="4"/>
      <c r="O58" s="4">
        <v>1876766400</v>
      </c>
      <c r="P58" s="4"/>
      <c r="Q58" s="4">
        <v>0</v>
      </c>
      <c r="R58" s="4"/>
      <c r="S58" s="4">
        <v>1876766400</v>
      </c>
      <c r="U58" s="7">
        <v>7.2324026871988271E-3</v>
      </c>
      <c r="W58" s="5"/>
    </row>
    <row r="59" spans="1:23" ht="18.75">
      <c r="A59" s="2" t="s">
        <v>34</v>
      </c>
      <c r="C59" s="4">
        <v>0</v>
      </c>
      <c r="D59" s="4"/>
      <c r="E59" s="4">
        <v>-2494782116</v>
      </c>
      <c r="F59" s="4"/>
      <c r="G59" s="4">
        <v>0</v>
      </c>
      <c r="H59" s="4"/>
      <c r="I59" s="4">
        <v>-2494782116</v>
      </c>
      <c r="K59" s="7">
        <v>0.14013369724343425</v>
      </c>
      <c r="M59" s="4">
        <v>0</v>
      </c>
      <c r="N59" s="4"/>
      <c r="O59" s="4">
        <v>2621329035</v>
      </c>
      <c r="P59" s="4"/>
      <c r="Q59" s="4">
        <v>0</v>
      </c>
      <c r="R59" s="4"/>
      <c r="S59" s="4">
        <v>2621329035</v>
      </c>
      <c r="U59" s="7">
        <v>1.0101687219446336E-2</v>
      </c>
      <c r="W59" s="5"/>
    </row>
    <row r="60" spans="1:23" ht="18.75">
      <c r="A60" s="2" t="s">
        <v>18</v>
      </c>
      <c r="C60" s="4">
        <v>0</v>
      </c>
      <c r="D60" s="4"/>
      <c r="E60" s="4">
        <v>1141252052</v>
      </c>
      <c r="F60" s="4"/>
      <c r="G60" s="4">
        <v>0</v>
      </c>
      <c r="H60" s="4"/>
      <c r="I60" s="4">
        <v>1141252052</v>
      </c>
      <c r="K60" s="7">
        <v>-6.4104944679431911E-2</v>
      </c>
      <c r="M60" s="4">
        <v>0</v>
      </c>
      <c r="N60" s="4"/>
      <c r="O60" s="4">
        <v>1311225762</v>
      </c>
      <c r="P60" s="4"/>
      <c r="Q60" s="4">
        <v>0</v>
      </c>
      <c r="R60" s="4"/>
      <c r="S60" s="4">
        <v>1311225762</v>
      </c>
      <c r="U60" s="7">
        <v>5.0530064501437847E-3</v>
      </c>
      <c r="W60" s="5"/>
    </row>
    <row r="61" spans="1:23" ht="18.75">
      <c r="A61" s="2" t="s">
        <v>36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K61" s="7">
        <v>0</v>
      </c>
      <c r="M61" s="4">
        <v>0</v>
      </c>
      <c r="N61" s="4"/>
      <c r="O61" s="4">
        <f>1451313000-3</f>
        <v>1451312997</v>
      </c>
      <c r="P61" s="4"/>
      <c r="Q61" s="4">
        <v>0</v>
      </c>
      <c r="R61" s="4"/>
      <c r="S61" s="4">
        <v>1451313000</v>
      </c>
      <c r="U61" s="7">
        <v>5.5928537729397713E-3</v>
      </c>
      <c r="W61" s="5"/>
    </row>
    <row r="62" spans="1:23" ht="19.5" thickBot="1">
      <c r="C62" s="8">
        <f>SUM(C8:C61)</f>
        <v>20750825322</v>
      </c>
      <c r="D62" s="4"/>
      <c r="E62" s="8">
        <f>SUM(E8:E61)</f>
        <v>-56742388446</v>
      </c>
      <c r="F62" s="4"/>
      <c r="G62" s="8">
        <f>SUM(G8:G61)</f>
        <v>21363488168</v>
      </c>
      <c r="H62" s="4"/>
      <c r="I62" s="8">
        <f>SUM(I8:I61)</f>
        <v>-14628074956</v>
      </c>
      <c r="K62" s="9">
        <f>SUM(K8:K61)</f>
        <v>0.82166944118753127</v>
      </c>
      <c r="M62" s="8">
        <f>SUM(M8:M61)</f>
        <v>21604938668</v>
      </c>
      <c r="N62" s="4"/>
      <c r="O62" s="8">
        <f>SUM(O8:O61)</f>
        <v>273236436171</v>
      </c>
      <c r="P62" s="4"/>
      <c r="Q62" s="8">
        <f>SUM(Q8:Q61)</f>
        <v>7703238654</v>
      </c>
      <c r="R62" s="4"/>
      <c r="S62" s="8">
        <f>SUM(S8:S61)</f>
        <v>302544610831</v>
      </c>
      <c r="U62" s="9">
        <f>SUM(U8:U61)</f>
        <v>1.1659013377326277</v>
      </c>
    </row>
    <row r="63" spans="1:23" ht="19.5" thickTop="1">
      <c r="C63" s="4"/>
      <c r="E63" s="4"/>
      <c r="G63" s="4"/>
      <c r="I63" s="4"/>
      <c r="M63" s="4"/>
      <c r="N63" s="4"/>
      <c r="O63" s="4"/>
      <c r="P63" s="4"/>
      <c r="Q63" s="4"/>
      <c r="R63" s="4"/>
      <c r="S63" s="4"/>
    </row>
    <row r="64" spans="1:23">
      <c r="C64" s="10"/>
      <c r="D64" s="10"/>
      <c r="E64" s="10"/>
      <c r="F64" s="10"/>
      <c r="G64" s="10"/>
      <c r="M64" s="10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topLeftCell="A2" workbookViewId="0">
      <selection activeCell="E14" sqref="E14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3.2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3.25">
      <c r="A6" s="15" t="s">
        <v>121</v>
      </c>
      <c r="B6" s="15" t="s">
        <v>121</v>
      </c>
      <c r="C6" s="15" t="s">
        <v>121</v>
      </c>
      <c r="E6" s="15" t="s">
        <v>93</v>
      </c>
      <c r="F6" s="15" t="s">
        <v>93</v>
      </c>
      <c r="G6" s="15" t="s">
        <v>93</v>
      </c>
      <c r="I6" s="15" t="s">
        <v>94</v>
      </c>
      <c r="J6" s="15" t="s">
        <v>94</v>
      </c>
      <c r="K6" s="15" t="s">
        <v>94</v>
      </c>
    </row>
    <row r="7" spans="1:11" ht="23.25">
      <c r="A7" s="15" t="s">
        <v>122</v>
      </c>
      <c r="C7" s="15" t="s">
        <v>69</v>
      </c>
      <c r="E7" s="15" t="s">
        <v>123</v>
      </c>
      <c r="G7" s="15" t="s">
        <v>124</v>
      </c>
      <c r="I7" s="15" t="s">
        <v>123</v>
      </c>
      <c r="K7" s="15" t="s">
        <v>124</v>
      </c>
    </row>
    <row r="8" spans="1:11" ht="18.75">
      <c r="A8" s="2" t="s">
        <v>75</v>
      </c>
      <c r="C8" s="6" t="s">
        <v>76</v>
      </c>
      <c r="E8" s="4">
        <v>1545924</v>
      </c>
      <c r="G8" s="19">
        <f>E8/$E$14</f>
        <v>0.26510663349641223</v>
      </c>
      <c r="H8" s="20"/>
      <c r="I8" s="21">
        <v>1684314</v>
      </c>
      <c r="J8" s="20"/>
      <c r="K8" s="19">
        <f>I8/$I$14</f>
        <v>2.7090172903123367E-2</v>
      </c>
    </row>
    <row r="9" spans="1:11" ht="18.75">
      <c r="A9" s="2" t="s">
        <v>75</v>
      </c>
      <c r="C9" s="6" t="s">
        <v>79</v>
      </c>
      <c r="E9" s="4">
        <v>22253</v>
      </c>
      <c r="G9" s="19">
        <f t="shared" ref="G9:G13" si="0">E9/$E$14</f>
        <v>3.8161112158137537E-3</v>
      </c>
      <c r="H9" s="20"/>
      <c r="I9" s="21">
        <v>66484</v>
      </c>
      <c r="J9" s="20"/>
      <c r="K9" s="19">
        <f t="shared" ref="K9:K13" si="1">I9/$I$14</f>
        <v>1.0693154930085803E-3</v>
      </c>
    </row>
    <row r="10" spans="1:11" ht="18.75">
      <c r="A10" s="2" t="s">
        <v>80</v>
      </c>
      <c r="C10" s="6" t="s">
        <v>81</v>
      </c>
      <c r="E10" s="4">
        <v>27077</v>
      </c>
      <c r="G10" s="19">
        <f t="shared" si="0"/>
        <v>4.6433668894346383E-3</v>
      </c>
      <c r="H10" s="20"/>
      <c r="I10" s="21">
        <v>39909</v>
      </c>
      <c r="J10" s="20"/>
      <c r="K10" s="19">
        <f t="shared" si="1"/>
        <v>6.4188845452258338E-4</v>
      </c>
    </row>
    <row r="11" spans="1:11" ht="18.75">
      <c r="A11" s="2" t="s">
        <v>82</v>
      </c>
      <c r="C11" s="6" t="s">
        <v>83</v>
      </c>
      <c r="E11" s="4">
        <v>0</v>
      </c>
      <c r="G11" s="19">
        <f t="shared" si="0"/>
        <v>0</v>
      </c>
      <c r="H11" s="20"/>
      <c r="I11" s="21">
        <v>55893621</v>
      </c>
      <c r="J11" s="20"/>
      <c r="K11" s="19">
        <f t="shared" si="1"/>
        <v>0.8989819339337245</v>
      </c>
    </row>
    <row r="12" spans="1:11" ht="18.75">
      <c r="A12" s="2" t="s">
        <v>84</v>
      </c>
      <c r="C12" s="6" t="s">
        <v>85</v>
      </c>
      <c r="E12" s="4">
        <v>12135</v>
      </c>
      <c r="G12" s="19">
        <f t="shared" si="0"/>
        <v>2.0810007461420886E-3</v>
      </c>
      <c r="H12" s="20"/>
      <c r="I12" s="21">
        <v>38320</v>
      </c>
      <c r="J12" s="20"/>
      <c r="K12" s="19">
        <f t="shared" si="1"/>
        <v>6.1633129312449312E-4</v>
      </c>
    </row>
    <row r="13" spans="1:11" ht="18.75">
      <c r="A13" s="2" t="s">
        <v>86</v>
      </c>
      <c r="C13" s="6" t="s">
        <v>87</v>
      </c>
      <c r="E13" s="4">
        <v>4223940</v>
      </c>
      <c r="G13" s="19">
        <f t="shared" si="0"/>
        <v>0.7243528876521973</v>
      </c>
      <c r="H13" s="20"/>
      <c r="I13" s="21">
        <v>4451706</v>
      </c>
      <c r="J13" s="20"/>
      <c r="K13" s="19">
        <f t="shared" si="1"/>
        <v>7.1600357922496471E-2</v>
      </c>
    </row>
    <row r="14" spans="1:11" ht="19.5" thickBot="1">
      <c r="C14" s="6"/>
      <c r="E14" s="8">
        <f>SUM(E8:E13)</f>
        <v>5831329</v>
      </c>
      <c r="G14" s="9">
        <f>SUM(G8:G13)</f>
        <v>1</v>
      </c>
      <c r="I14" s="8">
        <f>SUM(I8:I13)</f>
        <v>62174354</v>
      </c>
      <c r="K14" s="9">
        <f>SUM(K8:K13)</f>
        <v>1</v>
      </c>
    </row>
    <row r="15" spans="1:11" ht="19.5" thickTop="1">
      <c r="C15" s="6"/>
      <c r="E15" s="4"/>
    </row>
    <row r="16" spans="1:11" ht="18.75">
      <c r="C16" s="6"/>
      <c r="E16" s="10"/>
      <c r="I16" s="4"/>
    </row>
    <row r="17" spans="3:7" ht="18.75">
      <c r="C17" s="6"/>
    </row>
    <row r="31" spans="3:7" ht="18.75">
      <c r="G31" s="2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9" sqref="C9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4" t="s">
        <v>0</v>
      </c>
      <c r="B2" s="14"/>
      <c r="C2" s="14"/>
      <c r="D2" s="14"/>
      <c r="E2" s="14"/>
    </row>
    <row r="3" spans="1:5" ht="23.25">
      <c r="A3" s="14" t="s">
        <v>91</v>
      </c>
      <c r="B3" s="14"/>
      <c r="C3" s="14"/>
      <c r="D3" s="14"/>
      <c r="E3" s="14"/>
    </row>
    <row r="4" spans="1:5" ht="23.25">
      <c r="A4" s="14" t="s">
        <v>2</v>
      </c>
      <c r="B4" s="14"/>
      <c r="C4" s="14"/>
      <c r="D4" s="14"/>
      <c r="E4" s="14"/>
    </row>
    <row r="6" spans="1:5" ht="30">
      <c r="A6" s="22" t="s">
        <v>125</v>
      </c>
      <c r="C6" s="24" t="s">
        <v>93</v>
      </c>
      <c r="E6" s="23" t="s">
        <v>6</v>
      </c>
    </row>
    <row r="7" spans="1:5" ht="23.25">
      <c r="A7" s="15" t="s">
        <v>125</v>
      </c>
      <c r="C7" s="15" t="s">
        <v>72</v>
      </c>
      <c r="E7" s="15" t="s">
        <v>72</v>
      </c>
    </row>
    <row r="8" spans="1:5" ht="18.75">
      <c r="A8" s="2" t="s">
        <v>125</v>
      </c>
      <c r="C8" s="21">
        <v>1647947</v>
      </c>
      <c r="D8" s="21"/>
      <c r="E8" s="21">
        <v>11978871142</v>
      </c>
    </row>
    <row r="9" spans="1:5" ht="21">
      <c r="A9" s="26" t="s">
        <v>130</v>
      </c>
      <c r="C9" s="12">
        <v>135714789</v>
      </c>
      <c r="D9" s="21"/>
      <c r="E9" s="21">
        <v>0</v>
      </c>
    </row>
    <row r="10" spans="1:5" ht="18.75">
      <c r="A10" s="2" t="s">
        <v>126</v>
      </c>
      <c r="C10" s="21">
        <v>30144676</v>
      </c>
      <c r="D10" s="21"/>
      <c r="E10" s="21">
        <v>72234193</v>
      </c>
    </row>
    <row r="11" spans="1:5" ht="19.5" thickBot="1">
      <c r="A11" s="2" t="s">
        <v>100</v>
      </c>
      <c r="C11" s="25">
        <f>SUM(C8:C10)</f>
        <v>167507412</v>
      </c>
      <c r="D11" s="21"/>
      <c r="E11" s="25">
        <f>SUM(E8:E10)</f>
        <v>12051105335</v>
      </c>
    </row>
    <row r="12" spans="1:5" ht="15.75" thickTop="1"/>
    <row r="13" spans="1:5" ht="18.75">
      <c r="A13" s="6"/>
    </row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2024-01-21T09:09:18Z</dcterms:created>
  <dcterms:modified xsi:type="dcterms:W3CDTF">2024-01-23T08:00:18Z</dcterms:modified>
</cp:coreProperties>
</file>