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2\"/>
    </mc:Choice>
  </mc:AlternateContent>
  <xr:revisionPtr revIDLastSave="0" documentId="13_ncr:1_{52492C4A-69A3-4582-AB60-1DD59A2DA6C1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</workbook>
</file>

<file path=xl/calcChain.xml><?xml version="1.0" encoding="utf-8"?>
<calcChain xmlns="http://schemas.openxmlformats.org/spreadsheetml/2006/main">
  <c r="E10" i="15" l="1"/>
  <c r="G10" i="15"/>
  <c r="C10" i="15"/>
  <c r="I56" i="9"/>
  <c r="I47" i="9"/>
  <c r="S14" i="8"/>
  <c r="Q14" i="8"/>
  <c r="O14" i="8"/>
  <c r="M14" i="8"/>
  <c r="K14" i="8"/>
  <c r="I14" i="8"/>
  <c r="E11" i="14"/>
  <c r="C11" i="14"/>
  <c r="K60" i="11"/>
  <c r="U6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8" i="11"/>
  <c r="M60" i="11"/>
  <c r="Q19" i="11"/>
  <c r="Q19" i="10"/>
  <c r="Q20" i="10"/>
  <c r="M13" i="8"/>
  <c r="M12" i="8"/>
  <c r="M11" i="8"/>
  <c r="M9" i="8"/>
  <c r="S13" i="8"/>
  <c r="S12" i="8"/>
  <c r="S10" i="8"/>
  <c r="S9" i="8"/>
  <c r="S11" i="8"/>
  <c r="S8" i="8"/>
  <c r="M10" i="8"/>
  <c r="M8" i="8"/>
  <c r="K14" i="13" l="1"/>
  <c r="K9" i="13"/>
  <c r="K10" i="13"/>
  <c r="K11" i="13"/>
  <c r="K12" i="13"/>
  <c r="K13" i="13"/>
  <c r="K8" i="13"/>
  <c r="G14" i="13"/>
  <c r="G9" i="13"/>
  <c r="G10" i="13"/>
  <c r="G11" i="13"/>
  <c r="G12" i="13"/>
  <c r="G13" i="13"/>
  <c r="G8" i="13"/>
  <c r="I20" i="10"/>
  <c r="E20" i="10"/>
  <c r="G20" i="10"/>
  <c r="M20" i="10"/>
  <c r="O20" i="10"/>
  <c r="S16" i="6"/>
  <c r="R18" i="6"/>
  <c r="Q16" i="6"/>
  <c r="O16" i="6"/>
  <c r="M16" i="6"/>
  <c r="K16" i="6"/>
  <c r="G54" i="1"/>
  <c r="W58" i="1"/>
  <c r="W59" i="1" s="1"/>
  <c r="I14" i="13"/>
  <c r="E14" i="13"/>
  <c r="S60" i="11"/>
  <c r="Q60" i="11"/>
  <c r="O60" i="11"/>
  <c r="I60" i="11"/>
  <c r="G60" i="11"/>
  <c r="E60" i="11"/>
  <c r="C60" i="11"/>
  <c r="Q56" i="9"/>
  <c r="O56" i="9"/>
  <c r="M56" i="9"/>
  <c r="G56" i="9"/>
  <c r="E56" i="9"/>
  <c r="N14" i="7"/>
  <c r="R14" i="7"/>
  <c r="P14" i="7"/>
  <c r="L14" i="7"/>
  <c r="J14" i="7"/>
  <c r="H14" i="7"/>
  <c r="Y59" i="1"/>
  <c r="U59" i="1"/>
  <c r="S59" i="1"/>
  <c r="O59" i="1"/>
  <c r="K59" i="1"/>
  <c r="G59" i="1"/>
  <c r="E59" i="1"/>
</calcChain>
</file>

<file path=xl/sharedStrings.xml><?xml version="1.0" encoding="utf-8"?>
<sst xmlns="http://schemas.openxmlformats.org/spreadsheetml/2006/main" count="490" uniqueCount="137">
  <si>
    <t>صندوق رشد سامان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</si>
  <si>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</si>
  <si>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</si>
  <si>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</si>
  <si>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</si>
  <si>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</si>
  <si>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</si>
  <si>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</si>
  <si>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</si>
  <si>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</si>
  <si>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</si>
  <si>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</si>
  <si>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</si>
  <si>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</si>
  <si>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</si>
  <si>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</si>
  <si>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</si>
  <si>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</si>
  <si>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بیمه کوثر</t>
  </si>
  <si>
    <t>بین المللی ساروج بوشهر</t>
  </si>
  <si>
    <t>پالایش نفت تبریز</t>
  </si>
  <si>
    <t>پتروشیمی پردیس</t>
  </si>
  <si>
    <t>پتروشیمی تندگویان</t>
  </si>
  <si>
    <t>پرتو بار فرابر خلیج فارس</t>
  </si>
  <si>
    <t>پلی پروپیلن جم - جم پیلن</t>
  </si>
  <si>
    <t>پویا زرکان آق دره</t>
  </si>
  <si>
    <t>تایدواترخاورمیانه</t>
  </si>
  <si>
    <t>توسعه حمل و نقل ریلی پارسیان</t>
  </si>
  <si>
    <t>توسعه معادن کرومیت کاوندگان</t>
  </si>
  <si>
    <t>تولیدات پتروشیمی قائد بصیر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</si>
  <si>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</si>
  <si>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</si>
  <si>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</si>
  <si>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</si>
  <si>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</si>
  <si>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</si>
  <si>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</si>
  <si>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صبا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</si>
  <si>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</si>
  <si>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</si>
  <si>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</si>
  <si>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 صنایع پتروشیمی‌</t>
  </si>
  <si>
    <t>سرمایه‌گذاری‌ ملی‌ایران‌</t>
  </si>
  <si>
    <t>سرمایه‌گذاری‌توسعه‌آذربایجان‌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</si>
  <si>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</si>
  <si>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</si>
  <si>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</si>
  <si>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</si>
  <si>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صنایع‌ لاستیکی‌  سهند</t>
  </si>
  <si>
    <t>صنعتی‌ بهشهر</t>
  </si>
  <si>
    <t>فجر انرژی خلیج فارس</t>
  </si>
  <si>
    <t>فولاد مبارکه اصفهان</t>
  </si>
  <si>
    <t>قند لرستان‌</t>
  </si>
  <si>
    <t>گروه انتخاب الکترونیک آرمان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</si>
  <si>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</si>
  <si>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</si>
  <si>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</si>
  <si>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</si>
  <si>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</si>
  <si>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</si>
  <si>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</si>
  <si>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گروه مالی صبا تامین</t>
  </si>
  <si>
    <t>تامین سرمایه کاردان</t>
  </si>
  <si>
    <t>سرمایه‌گذاری‌توکافولاد(هلدینگ</t>
  </si>
  <si>
    <t>بین المللی توسعه ص. معادن غدیر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</si>
  <si>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</si>
  <si>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</si>
  <si>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</si>
  <si>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</si>
  <si>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</si>
  <si>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</si>
  <si>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</si>
  <si>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</si>
  <si>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</si>
  <si>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</si>
  <si>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جام جم</t>
  </si>
  <si>
    <t>821-819-1792880-1</t>
  </si>
  <si>
    <t>سپرده کوتاه مدت</t>
  </si>
  <si>
    <t>1402/03/31</t>
  </si>
  <si>
    <t>821-810-1792880-1</t>
  </si>
  <si>
    <t>بانک سامان ملاصدرا</t>
  </si>
  <si>
    <t>829-810-1792880-1</t>
  </si>
  <si>
    <t>بانک تجارت مطهری مهرداد</t>
  </si>
  <si>
    <t>279928792</t>
  </si>
  <si>
    <t>بانک صادرات فردوسی</t>
  </si>
  <si>
    <t>0217334540004</t>
  </si>
  <si>
    <t>بانک سامان سرو</t>
  </si>
  <si>
    <t>849-810-1792880-1</t>
  </si>
  <si>
    <t>821-40-1792880-1</t>
  </si>
  <si>
    <t>حساب جاری</t>
  </si>
  <si>
    <t>849-40-1792880-1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</si>
  <si>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</si>
  <si>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</si>
  <si>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</si>
  <si>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</si>
  <si>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</si>
  <si>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</si>
  <si>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</si>
  <si>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</si>
  <si>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</si>
  <si>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</si>
  <si>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</si>
  <si>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</si>
  <si>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</si>
  <si>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</si>
  <si>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</si>
  <si>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</si>
  <si>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1402/08/28</t>
  </si>
  <si>
    <t>بهای فروش</t>
  </si>
  <si>
    <t>ارزش دفتری</t>
  </si>
  <si>
    <t>سود و زیان ناشی از تغییر قیمت</t>
  </si>
  <si>
    <t>سود و زیان ناشی از فروش</t>
  </si>
  <si>
    <t>فولاد هرمزگان جنوب</t>
  </si>
  <si>
    <t>غلتک سازان سپاهان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</si>
  <si>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</si>
  <si>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</si>
  <si>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</si>
  <si>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</si>
  <si>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</si>
  <si>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</si>
  <si>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</si>
  <si>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</si>
  <si>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</si>
  <si>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</si>
  <si>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</si>
  <si>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</si>
  <si>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</si>
  <si>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</si>
  <si>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صبا تامین</t>
  </si>
  <si>
    <t>1402/06/22</t>
  </si>
  <si>
    <t>1402/04/27</t>
  </si>
  <si>
    <t>دارویی تامین</t>
  </si>
  <si>
    <t>صدرتامین</t>
  </si>
  <si>
    <t>‌شیشه‌رازی‌</t>
  </si>
  <si>
    <t>1402/06/06</t>
  </si>
  <si>
    <t>1402/03/21</t>
  </si>
  <si>
    <t>1402/06/19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</si>
</sst>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\ ;\(#,##0\);\-\ ;"/>
  </numFmts>
  <fonts count="7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4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/>
    <xf numFmtId="10" fontId="4" fillId="0" borderId="0" xfId="1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" fontId="1" fillId="0" borderId="0" xfId="0" applyNumberFormat="1" applyFont="1"/>
    <xf numFmtId="164" fontId="4" fillId="0" borderId="4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3"/>
  <sheetViews>
    <sheetView rightToLeft="1" workbookViewId="0">
      <selection activeCell="AA8" sqref="AA8"/>
    </sheetView>
  </sheetViews>
  <sheetFormatPr defaultRowHeight="15"/>
  <cols>
    <col min="1" max="1" width="27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23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7" ht="23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7" ht="23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7" ht="30">
      <c r="A6" s="15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7" ht="23.25">
      <c r="A7" s="15" t="s">
        <v>3</v>
      </c>
      <c r="C7" s="17" t="s">
        <v>7</v>
      </c>
      <c r="E7" s="17" t="s">
        <v>8</v>
      </c>
      <c r="G7" s="17" t="s">
        <v>9</v>
      </c>
      <c r="I7" s="16" t="s">
        <v>10</v>
      </c>
      <c r="J7" s="16" t="s">
        <v>10</v>
      </c>
      <c r="K7" s="16" t="s">
        <v>10</v>
      </c>
      <c r="M7" s="19" t="s">
        <v>11</v>
      </c>
      <c r="N7" s="19" t="s">
        <v>11</v>
      </c>
      <c r="O7" s="19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7" ht="23.2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  <c r="AA8" s="3"/>
    </row>
    <row r="9" spans="1:27" ht="18.75">
      <c r="A9" s="2" t="s">
        <v>15</v>
      </c>
      <c r="C9" s="4">
        <v>10015010</v>
      </c>
      <c r="D9" s="4"/>
      <c r="E9" s="4">
        <v>48218937256</v>
      </c>
      <c r="F9" s="4"/>
      <c r="G9" s="4">
        <v>33679188195.961498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10015010</v>
      </c>
      <c r="R9" s="4"/>
      <c r="S9" s="4">
        <v>3860</v>
      </c>
      <c r="T9" s="4"/>
      <c r="U9" s="4">
        <v>48218937256</v>
      </c>
      <c r="V9" s="4"/>
      <c r="W9" s="4">
        <v>38427923865.330002</v>
      </c>
      <c r="Y9" s="7">
        <v>1.2077961664676574E-2</v>
      </c>
      <c r="AA9" s="12"/>
    </row>
    <row r="10" spans="1:27" ht="18.75">
      <c r="A10" s="2" t="s">
        <v>16</v>
      </c>
      <c r="C10" s="4">
        <v>51462337</v>
      </c>
      <c r="D10" s="4"/>
      <c r="E10" s="4">
        <v>133957062134</v>
      </c>
      <c r="F10" s="4"/>
      <c r="G10" s="4">
        <v>160476798929.54401</v>
      </c>
      <c r="H10" s="4"/>
      <c r="I10" s="4">
        <v>0</v>
      </c>
      <c r="J10" s="4"/>
      <c r="K10" s="4">
        <v>0</v>
      </c>
      <c r="L10" s="4"/>
      <c r="M10" s="4">
        <v>-1462337</v>
      </c>
      <c r="N10" s="4"/>
      <c r="O10" s="4">
        <v>4797424322</v>
      </c>
      <c r="P10" s="4"/>
      <c r="Q10" s="4">
        <v>50000000</v>
      </c>
      <c r="R10" s="4"/>
      <c r="S10" s="4">
        <v>3411</v>
      </c>
      <c r="T10" s="4"/>
      <c r="U10" s="4">
        <v>130150581903</v>
      </c>
      <c r="V10" s="4"/>
      <c r="W10" s="4">
        <v>169535227500</v>
      </c>
      <c r="Y10" s="7">
        <v>5.3285209623427504E-2</v>
      </c>
      <c r="AA10" s="12"/>
    </row>
    <row r="11" spans="1:27" ht="18.75">
      <c r="A11" s="2" t="s">
        <v>17</v>
      </c>
      <c r="C11" s="4">
        <v>12418268</v>
      </c>
      <c r="D11" s="4"/>
      <c r="E11" s="4">
        <v>65999873362</v>
      </c>
      <c r="F11" s="4"/>
      <c r="G11" s="4">
        <v>52500645185.866203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12418268</v>
      </c>
      <c r="R11" s="4"/>
      <c r="S11" s="4">
        <v>4577</v>
      </c>
      <c r="T11" s="4"/>
      <c r="U11" s="4">
        <v>65999873362</v>
      </c>
      <c r="V11" s="4"/>
      <c r="W11" s="4">
        <v>56500224080.815804</v>
      </c>
      <c r="Y11" s="7">
        <v>1.7758116282451664E-2</v>
      </c>
      <c r="AA11" s="12"/>
    </row>
    <row r="12" spans="1:27" ht="18.75">
      <c r="A12" s="2" t="s">
        <v>18</v>
      </c>
      <c r="C12" s="4">
        <v>24427301</v>
      </c>
      <c r="D12" s="4"/>
      <c r="E12" s="4">
        <v>76540690376</v>
      </c>
      <c r="F12" s="4"/>
      <c r="G12" s="4">
        <v>79110620985.384903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24427301</v>
      </c>
      <c r="R12" s="4"/>
      <c r="S12" s="4">
        <v>3487</v>
      </c>
      <c r="T12" s="4"/>
      <c r="U12" s="4">
        <v>76540690376</v>
      </c>
      <c r="V12" s="4"/>
      <c r="W12" s="4">
        <v>84671189495.407303</v>
      </c>
      <c r="Y12" s="7">
        <v>2.6612298504909437E-2</v>
      </c>
      <c r="AA12" s="12"/>
    </row>
    <row r="13" spans="1:27" ht="18.75">
      <c r="A13" s="2" t="s">
        <v>19</v>
      </c>
      <c r="C13" s="4">
        <v>2000000</v>
      </c>
      <c r="D13" s="4"/>
      <c r="E13" s="4">
        <v>74747809440</v>
      </c>
      <c r="F13" s="4"/>
      <c r="G13" s="4">
        <v>71273385000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2000000</v>
      </c>
      <c r="R13" s="4"/>
      <c r="S13" s="4">
        <v>36000</v>
      </c>
      <c r="T13" s="4"/>
      <c r="U13" s="4">
        <v>74747809440</v>
      </c>
      <c r="V13" s="4"/>
      <c r="W13" s="4">
        <v>71571600000</v>
      </c>
      <c r="Y13" s="7">
        <v>2.2495075302766229E-2</v>
      </c>
      <c r="AA13" s="12"/>
    </row>
    <row r="14" spans="1:27" ht="18.75">
      <c r="A14" s="2" t="s">
        <v>20</v>
      </c>
      <c r="C14" s="4">
        <v>5200000</v>
      </c>
      <c r="D14" s="4"/>
      <c r="E14" s="4">
        <v>62968380137</v>
      </c>
      <c r="F14" s="4"/>
      <c r="G14" s="4">
        <v>61149979800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5200000</v>
      </c>
      <c r="R14" s="4"/>
      <c r="S14" s="4">
        <v>13130</v>
      </c>
      <c r="T14" s="4"/>
      <c r="U14" s="4">
        <v>62968380137</v>
      </c>
      <c r="V14" s="4"/>
      <c r="W14" s="4">
        <v>67869757800</v>
      </c>
      <c r="Y14" s="7">
        <v>2.1331580019050934E-2</v>
      </c>
      <c r="AA14" s="12"/>
    </row>
    <row r="15" spans="1:27" ht="18.75">
      <c r="A15" s="2" t="s">
        <v>21</v>
      </c>
      <c r="C15" s="4">
        <v>550000</v>
      </c>
      <c r="D15" s="4"/>
      <c r="E15" s="4">
        <v>83472448743</v>
      </c>
      <c r="F15" s="4"/>
      <c r="G15" s="4">
        <v>89461020825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550000</v>
      </c>
      <c r="R15" s="4"/>
      <c r="S15" s="4">
        <v>174490</v>
      </c>
      <c r="T15" s="4"/>
      <c r="U15" s="4">
        <v>83472448743</v>
      </c>
      <c r="V15" s="4"/>
      <c r="W15" s="4">
        <v>95398481475</v>
      </c>
      <c r="Y15" s="7">
        <v>2.9983904573178108E-2</v>
      </c>
      <c r="AA15" s="12"/>
    </row>
    <row r="16" spans="1:27" ht="18.75">
      <c r="A16" s="2" t="s">
        <v>22</v>
      </c>
      <c r="C16" s="4">
        <v>2009950</v>
      </c>
      <c r="D16" s="4"/>
      <c r="E16" s="4">
        <v>39518702994</v>
      </c>
      <c r="F16" s="4"/>
      <c r="G16" s="4">
        <v>30689138649.599998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2009950</v>
      </c>
      <c r="R16" s="4"/>
      <c r="S16" s="4">
        <v>17470</v>
      </c>
      <c r="T16" s="4"/>
      <c r="U16" s="4">
        <v>39518702994</v>
      </c>
      <c r="V16" s="4"/>
      <c r="W16" s="4">
        <v>34904899232.324997</v>
      </c>
      <c r="Y16" s="7">
        <v>1.0970669045635671E-2</v>
      </c>
      <c r="AA16" s="12"/>
    </row>
    <row r="17" spans="1:27" ht="18.75">
      <c r="A17" s="2" t="s">
        <v>23</v>
      </c>
      <c r="C17" s="4">
        <v>1800000</v>
      </c>
      <c r="D17" s="4"/>
      <c r="E17" s="4">
        <v>9368498883</v>
      </c>
      <c r="F17" s="4"/>
      <c r="G17" s="4">
        <v>8821199700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1800000</v>
      </c>
      <c r="R17" s="4"/>
      <c r="S17" s="4">
        <v>5370</v>
      </c>
      <c r="T17" s="4"/>
      <c r="U17" s="4">
        <v>9368498883</v>
      </c>
      <c r="V17" s="4"/>
      <c r="W17" s="4">
        <v>9608487300</v>
      </c>
      <c r="Y17" s="7">
        <v>3.0199638593963662E-3</v>
      </c>
      <c r="AA17" s="12"/>
    </row>
    <row r="18" spans="1:27" ht="18.75">
      <c r="A18" s="2" t="s">
        <v>24</v>
      </c>
      <c r="C18" s="4">
        <v>540000</v>
      </c>
      <c r="D18" s="4"/>
      <c r="E18" s="4">
        <v>63978197036</v>
      </c>
      <c r="F18" s="4"/>
      <c r="G18" s="4">
        <v>97620083820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540000</v>
      </c>
      <c r="R18" s="4"/>
      <c r="S18" s="4">
        <v>183980</v>
      </c>
      <c r="T18" s="4"/>
      <c r="U18" s="4">
        <v>63978197036</v>
      </c>
      <c r="V18" s="4"/>
      <c r="W18" s="4">
        <v>98758072260</v>
      </c>
      <c r="Y18" s="7">
        <v>3.1039829656521981E-2</v>
      </c>
      <c r="AA18" s="12"/>
    </row>
    <row r="19" spans="1:27" ht="18.75">
      <c r="A19" s="2" t="s">
        <v>25</v>
      </c>
      <c r="C19" s="4">
        <v>1123919</v>
      </c>
      <c r="D19" s="4"/>
      <c r="E19" s="4">
        <v>50148811589</v>
      </c>
      <c r="F19" s="4"/>
      <c r="G19" s="4">
        <v>48487854996.629997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1123919</v>
      </c>
      <c r="R19" s="4"/>
      <c r="S19" s="4">
        <v>46550</v>
      </c>
      <c r="T19" s="4"/>
      <c r="U19" s="4">
        <v>50148811589</v>
      </c>
      <c r="V19" s="4"/>
      <c r="W19" s="4">
        <v>52007134794.772499</v>
      </c>
      <c r="Y19" s="7">
        <v>1.6345930697225172E-2</v>
      </c>
      <c r="AA19" s="12"/>
    </row>
    <row r="20" spans="1:27" ht="18.75">
      <c r="A20" s="2" t="s">
        <v>26</v>
      </c>
      <c r="C20" s="4">
        <v>1411034</v>
      </c>
      <c r="D20" s="4"/>
      <c r="E20" s="4">
        <v>6022189204</v>
      </c>
      <c r="F20" s="4"/>
      <c r="G20" s="4">
        <v>6626063554.5347996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1411034</v>
      </c>
      <c r="R20" s="4"/>
      <c r="S20" s="4">
        <v>5590</v>
      </c>
      <c r="T20" s="4"/>
      <c r="U20" s="4">
        <v>6022189204</v>
      </c>
      <c r="V20" s="4"/>
      <c r="W20" s="4">
        <v>7840748363.6429996</v>
      </c>
      <c r="Y20" s="7">
        <v>2.4643605126920508E-3</v>
      </c>
      <c r="AA20" s="12"/>
    </row>
    <row r="21" spans="1:27" ht="18.75">
      <c r="A21" s="2" t="s">
        <v>27</v>
      </c>
      <c r="C21" s="4">
        <v>600000</v>
      </c>
      <c r="D21" s="4"/>
      <c r="E21" s="4">
        <v>22145435827</v>
      </c>
      <c r="F21" s="4"/>
      <c r="G21" s="4">
        <v>36680445000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600000</v>
      </c>
      <c r="R21" s="4"/>
      <c r="S21" s="4">
        <v>63150</v>
      </c>
      <c r="T21" s="4"/>
      <c r="U21" s="4">
        <v>22145435827</v>
      </c>
      <c r="V21" s="4"/>
      <c r="W21" s="4">
        <v>37664554500</v>
      </c>
      <c r="Y21" s="7">
        <v>1.1838033378080728E-2</v>
      </c>
      <c r="AA21" s="12"/>
    </row>
    <row r="22" spans="1:27" ht="18.75">
      <c r="A22" s="2" t="s">
        <v>28</v>
      </c>
      <c r="C22" s="4">
        <v>885000</v>
      </c>
      <c r="D22" s="4"/>
      <c r="E22" s="4">
        <v>3576994963</v>
      </c>
      <c r="F22" s="4"/>
      <c r="G22" s="4">
        <v>6070166325</v>
      </c>
      <c r="H22" s="4"/>
      <c r="I22" s="4">
        <v>0</v>
      </c>
      <c r="J22" s="4"/>
      <c r="K22" s="4">
        <v>0</v>
      </c>
      <c r="L22" s="4"/>
      <c r="M22" s="4">
        <v>-885000</v>
      </c>
      <c r="N22" s="4"/>
      <c r="O22" s="4">
        <v>7032804504</v>
      </c>
      <c r="P22" s="4"/>
      <c r="Q22" s="4">
        <v>0</v>
      </c>
      <c r="R22" s="4"/>
      <c r="S22" s="4">
        <v>0</v>
      </c>
      <c r="T22" s="4"/>
      <c r="U22" s="4">
        <v>0</v>
      </c>
      <c r="V22" s="4"/>
      <c r="W22" s="4">
        <v>0</v>
      </c>
      <c r="Y22" s="7">
        <v>0</v>
      </c>
      <c r="AA22" s="12"/>
    </row>
    <row r="23" spans="1:27" ht="18.75">
      <c r="A23" s="2" t="s">
        <v>29</v>
      </c>
      <c r="C23" s="4">
        <v>4300000</v>
      </c>
      <c r="D23" s="4"/>
      <c r="E23" s="4">
        <v>127147016035</v>
      </c>
      <c r="F23" s="4"/>
      <c r="G23" s="4">
        <v>122889431250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4300000</v>
      </c>
      <c r="R23" s="4"/>
      <c r="S23" s="4">
        <v>32250</v>
      </c>
      <c r="T23" s="4"/>
      <c r="U23" s="4">
        <v>127147016035</v>
      </c>
      <c r="V23" s="4"/>
      <c r="W23" s="4">
        <v>137849883750</v>
      </c>
      <c r="Y23" s="7">
        <v>4.3326452327932037E-2</v>
      </c>
      <c r="AA23" s="12"/>
    </row>
    <row r="24" spans="1:27" ht="18.75">
      <c r="A24" s="2" t="s">
        <v>30</v>
      </c>
      <c r="C24" s="4">
        <v>2417362</v>
      </c>
      <c r="D24" s="4"/>
      <c r="E24" s="4">
        <v>65780072542</v>
      </c>
      <c r="F24" s="4"/>
      <c r="G24" s="4">
        <v>75958156583.720993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2417362</v>
      </c>
      <c r="R24" s="4"/>
      <c r="S24" s="4">
        <v>33030</v>
      </c>
      <c r="T24" s="4"/>
      <c r="U24" s="4">
        <v>65780072542</v>
      </c>
      <c r="V24" s="4"/>
      <c r="W24" s="4">
        <v>79370386332.182999</v>
      </c>
      <c r="Y24" s="7">
        <v>2.4946247077780908E-2</v>
      </c>
      <c r="AA24" s="12"/>
    </row>
    <row r="25" spans="1:27" ht="18.75">
      <c r="A25" s="2" t="s">
        <v>31</v>
      </c>
      <c r="C25" s="4">
        <v>2006375</v>
      </c>
      <c r="D25" s="4"/>
      <c r="E25" s="4">
        <v>14304330533</v>
      </c>
      <c r="F25" s="4"/>
      <c r="G25" s="4">
        <v>29497724246.8125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2006375</v>
      </c>
      <c r="R25" s="4"/>
      <c r="S25" s="4">
        <v>16230</v>
      </c>
      <c r="T25" s="4"/>
      <c r="U25" s="4">
        <v>14304330533</v>
      </c>
      <c r="V25" s="4"/>
      <c r="W25" s="4">
        <v>32369713625.8125</v>
      </c>
      <c r="Y25" s="7">
        <v>1.0173855908511621E-2</v>
      </c>
      <c r="AA25" s="12"/>
    </row>
    <row r="26" spans="1:27" ht="18.75">
      <c r="A26" s="2" t="s">
        <v>32</v>
      </c>
      <c r="C26" s="4">
        <v>1900000</v>
      </c>
      <c r="D26" s="4"/>
      <c r="E26" s="4">
        <v>23402358923</v>
      </c>
      <c r="F26" s="4"/>
      <c r="G26" s="4">
        <v>31918945500</v>
      </c>
      <c r="H26" s="4"/>
      <c r="I26" s="4">
        <v>0</v>
      </c>
      <c r="J26" s="4"/>
      <c r="K26" s="4">
        <v>0</v>
      </c>
      <c r="L26" s="4"/>
      <c r="M26" s="4">
        <v>-1022030</v>
      </c>
      <c r="N26" s="4"/>
      <c r="O26" s="4">
        <v>19959221755</v>
      </c>
      <c r="P26" s="4"/>
      <c r="Q26" s="4">
        <v>877970</v>
      </c>
      <c r="R26" s="4"/>
      <c r="S26" s="4">
        <v>19410</v>
      </c>
      <c r="T26" s="4"/>
      <c r="U26" s="4">
        <v>10813983724</v>
      </c>
      <c r="V26" s="4"/>
      <c r="W26" s="4">
        <v>16940001383.684999</v>
      </c>
      <c r="Y26" s="7">
        <v>5.3242711739706558E-3</v>
      </c>
      <c r="AA26" s="12"/>
    </row>
    <row r="27" spans="1:27" ht="18.75">
      <c r="A27" s="2" t="s">
        <v>33</v>
      </c>
      <c r="C27" s="4">
        <v>18186340</v>
      </c>
      <c r="D27" s="4"/>
      <c r="E27" s="4">
        <v>65567987126</v>
      </c>
      <c r="F27" s="4"/>
      <c r="G27" s="4">
        <v>44074484053.325996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18186340</v>
      </c>
      <c r="R27" s="4"/>
      <c r="S27" s="4">
        <v>2596</v>
      </c>
      <c r="T27" s="4"/>
      <c r="U27" s="4">
        <v>65567987126</v>
      </c>
      <c r="V27" s="4"/>
      <c r="W27" s="4">
        <v>46930828795.092003</v>
      </c>
      <c r="Y27" s="7">
        <v>1.4750439109462752E-2</v>
      </c>
      <c r="AA27" s="12"/>
    </row>
    <row r="28" spans="1:27" ht="18.75">
      <c r="A28" s="2" t="s">
        <v>34</v>
      </c>
      <c r="C28" s="4">
        <v>1100000</v>
      </c>
      <c r="D28" s="4"/>
      <c r="E28" s="4">
        <v>31945465933</v>
      </c>
      <c r="F28" s="4"/>
      <c r="G28" s="4">
        <v>26811516600</v>
      </c>
      <c r="H28" s="4"/>
      <c r="I28" s="4">
        <v>2200000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3300000</v>
      </c>
      <c r="R28" s="4"/>
      <c r="S28" s="4">
        <v>9107</v>
      </c>
      <c r="T28" s="4"/>
      <c r="U28" s="4">
        <v>31945465933</v>
      </c>
      <c r="V28" s="4"/>
      <c r="W28" s="4">
        <v>29874284055</v>
      </c>
      <c r="Y28" s="7">
        <v>9.3895381608550526E-3</v>
      </c>
      <c r="AA28" s="12"/>
    </row>
    <row r="29" spans="1:27" ht="18.75">
      <c r="A29" s="2" t="s">
        <v>35</v>
      </c>
      <c r="C29" s="4">
        <v>1000000</v>
      </c>
      <c r="D29" s="4"/>
      <c r="E29" s="4">
        <v>22041428485</v>
      </c>
      <c r="F29" s="4"/>
      <c r="G29" s="4">
        <v>29026260000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1000000</v>
      </c>
      <c r="R29" s="4"/>
      <c r="S29" s="4">
        <v>30910</v>
      </c>
      <c r="T29" s="4"/>
      <c r="U29" s="4">
        <v>22041428485</v>
      </c>
      <c r="V29" s="4"/>
      <c r="W29" s="4">
        <v>30726085500</v>
      </c>
      <c r="Y29" s="7">
        <v>9.6572608001181132E-3</v>
      </c>
      <c r="AA29" s="12"/>
    </row>
    <row r="30" spans="1:27" ht="18.75">
      <c r="A30" s="2" t="s">
        <v>36</v>
      </c>
      <c r="C30" s="4">
        <v>33931109</v>
      </c>
      <c r="D30" s="4"/>
      <c r="E30" s="4">
        <v>76894392136</v>
      </c>
      <c r="F30" s="4"/>
      <c r="G30" s="4">
        <v>78116870975.758194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33931109</v>
      </c>
      <c r="R30" s="4"/>
      <c r="S30" s="4">
        <v>2466</v>
      </c>
      <c r="T30" s="4"/>
      <c r="U30" s="4">
        <v>76894392136</v>
      </c>
      <c r="V30" s="4"/>
      <c r="W30" s="4">
        <v>83176253810.975693</v>
      </c>
      <c r="Y30" s="7">
        <v>2.6142437683101885E-2</v>
      </c>
      <c r="AA30" s="12"/>
    </row>
    <row r="31" spans="1:27" ht="18.75">
      <c r="A31" s="2" t="s">
        <v>37</v>
      </c>
      <c r="C31" s="4">
        <v>16326826</v>
      </c>
      <c r="D31" s="4"/>
      <c r="E31" s="4">
        <v>62421734950</v>
      </c>
      <c r="F31" s="4"/>
      <c r="G31" s="4">
        <v>49500528225.165001</v>
      </c>
      <c r="H31" s="4"/>
      <c r="I31" s="4">
        <v>0</v>
      </c>
      <c r="J31" s="4"/>
      <c r="K31" s="4">
        <v>0</v>
      </c>
      <c r="L31" s="4"/>
      <c r="M31" s="4">
        <v>-16326826</v>
      </c>
      <c r="N31" s="4"/>
      <c r="O31" s="4">
        <v>62421735059.094597</v>
      </c>
      <c r="P31" s="4"/>
      <c r="Q31" s="4">
        <v>0</v>
      </c>
      <c r="R31" s="4"/>
      <c r="S31" s="4">
        <v>0</v>
      </c>
      <c r="T31" s="4"/>
      <c r="U31" s="4">
        <v>0</v>
      </c>
      <c r="V31" s="4"/>
      <c r="W31" s="4">
        <v>0</v>
      </c>
      <c r="Y31" s="7">
        <v>0</v>
      </c>
      <c r="AA31" s="12"/>
    </row>
    <row r="32" spans="1:27" ht="18.75">
      <c r="A32" s="2" t="s">
        <v>38</v>
      </c>
      <c r="C32" s="4">
        <v>35000000</v>
      </c>
      <c r="D32" s="4"/>
      <c r="E32" s="4">
        <v>173023693828</v>
      </c>
      <c r="F32" s="4"/>
      <c r="G32" s="4">
        <v>268244392500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35000000</v>
      </c>
      <c r="R32" s="4"/>
      <c r="S32" s="4">
        <v>8880</v>
      </c>
      <c r="T32" s="4"/>
      <c r="U32" s="4">
        <v>173023693828</v>
      </c>
      <c r="V32" s="4"/>
      <c r="W32" s="4">
        <v>308950740000</v>
      </c>
      <c r="Y32" s="7">
        <v>9.7103741723607556E-2</v>
      </c>
      <c r="AA32" s="12"/>
    </row>
    <row r="33" spans="1:27" ht="18.75">
      <c r="A33" s="2" t="s">
        <v>39</v>
      </c>
      <c r="C33" s="4">
        <v>5200000</v>
      </c>
      <c r="D33" s="4"/>
      <c r="E33" s="4">
        <v>62526375395</v>
      </c>
      <c r="F33" s="4"/>
      <c r="G33" s="4">
        <v>52931174400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5200000</v>
      </c>
      <c r="R33" s="4"/>
      <c r="S33" s="4">
        <v>11120</v>
      </c>
      <c r="T33" s="4"/>
      <c r="U33" s="4">
        <v>62526375395</v>
      </c>
      <c r="V33" s="4"/>
      <c r="W33" s="4">
        <v>57479947200</v>
      </c>
      <c r="Y33" s="7">
        <v>1.8066044920932701E-2</v>
      </c>
      <c r="AA33" s="12"/>
    </row>
    <row r="34" spans="1:27" ht="18.75">
      <c r="A34" s="2" t="s">
        <v>40</v>
      </c>
      <c r="C34" s="4">
        <v>1511111</v>
      </c>
      <c r="D34" s="4"/>
      <c r="E34" s="4">
        <v>9518319470</v>
      </c>
      <c r="F34" s="4"/>
      <c r="G34" s="4">
        <v>13368867016.995001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1511111</v>
      </c>
      <c r="R34" s="4"/>
      <c r="S34" s="4">
        <v>9380</v>
      </c>
      <c r="T34" s="4"/>
      <c r="U34" s="4">
        <v>9518319470</v>
      </c>
      <c r="V34" s="4"/>
      <c r="W34" s="4">
        <v>14089884563.979</v>
      </c>
      <c r="Y34" s="7">
        <v>4.4284746222522783E-3</v>
      </c>
      <c r="AA34" s="12"/>
    </row>
    <row r="35" spans="1:27" ht="18.75">
      <c r="A35" s="2" t="s">
        <v>41</v>
      </c>
      <c r="C35" s="4">
        <v>1200000</v>
      </c>
      <c r="D35" s="4"/>
      <c r="E35" s="4">
        <v>29403260928</v>
      </c>
      <c r="F35" s="4"/>
      <c r="G35" s="4">
        <v>35308656000</v>
      </c>
      <c r="H35" s="4"/>
      <c r="I35" s="4">
        <v>700000</v>
      </c>
      <c r="J35" s="4"/>
      <c r="K35" s="4">
        <v>23121436800</v>
      </c>
      <c r="L35" s="4"/>
      <c r="M35" s="4">
        <v>0</v>
      </c>
      <c r="N35" s="4"/>
      <c r="O35" s="4">
        <v>0</v>
      </c>
      <c r="P35" s="4"/>
      <c r="Q35" s="4">
        <v>1900000</v>
      </c>
      <c r="R35" s="4"/>
      <c r="S35" s="4">
        <v>37960</v>
      </c>
      <c r="T35" s="4"/>
      <c r="U35" s="4">
        <v>52524697728</v>
      </c>
      <c r="V35" s="4"/>
      <c r="W35" s="4">
        <v>71694862200</v>
      </c>
      <c r="Y35" s="7">
        <v>2.2533816821343217E-2</v>
      </c>
      <c r="AA35" s="12"/>
    </row>
    <row r="36" spans="1:27" ht="18.75">
      <c r="A36" s="2" t="s">
        <v>42</v>
      </c>
      <c r="C36" s="4">
        <v>3200000</v>
      </c>
      <c r="D36" s="4"/>
      <c r="E36" s="4">
        <v>21513806456</v>
      </c>
      <c r="F36" s="4"/>
      <c r="G36" s="4">
        <v>20262715200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3200000</v>
      </c>
      <c r="R36" s="4"/>
      <c r="S36" s="4">
        <v>7140</v>
      </c>
      <c r="T36" s="4"/>
      <c r="U36" s="4">
        <v>21513806456</v>
      </c>
      <c r="V36" s="4"/>
      <c r="W36" s="4">
        <v>22712054400</v>
      </c>
      <c r="Y36" s="7">
        <v>7.1384372294111499E-3</v>
      </c>
      <c r="AA36" s="12"/>
    </row>
    <row r="37" spans="1:27" ht="18.75">
      <c r="A37" s="2" t="s">
        <v>43</v>
      </c>
      <c r="C37" s="4">
        <v>1800000</v>
      </c>
      <c r="D37" s="4"/>
      <c r="E37" s="4">
        <v>26702613978</v>
      </c>
      <c r="F37" s="4"/>
      <c r="G37" s="4">
        <v>14439570300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1800000</v>
      </c>
      <c r="R37" s="4"/>
      <c r="S37" s="4">
        <v>8440</v>
      </c>
      <c r="T37" s="4"/>
      <c r="U37" s="4">
        <v>26702613978</v>
      </c>
      <c r="V37" s="4"/>
      <c r="W37" s="4">
        <v>15101607600</v>
      </c>
      <c r="Y37" s="7">
        <v>4.7464608888836742E-3</v>
      </c>
      <c r="AA37" s="12"/>
    </row>
    <row r="38" spans="1:27" ht="18.75">
      <c r="A38" s="2" t="s">
        <v>44</v>
      </c>
      <c r="C38" s="4">
        <v>5430800</v>
      </c>
      <c r="D38" s="4"/>
      <c r="E38" s="4">
        <v>84999560207</v>
      </c>
      <c r="F38" s="4"/>
      <c r="G38" s="4">
        <v>82164968182.800003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5430800</v>
      </c>
      <c r="R38" s="4"/>
      <c r="S38" s="4">
        <v>18040</v>
      </c>
      <c r="T38" s="4"/>
      <c r="U38" s="4">
        <v>84999560207</v>
      </c>
      <c r="V38" s="4"/>
      <c r="W38" s="4">
        <v>97388700789.600006</v>
      </c>
      <c r="Y38" s="7">
        <v>3.0609433880206968E-2</v>
      </c>
      <c r="AA38" s="12"/>
    </row>
    <row r="39" spans="1:27" ht="18.75">
      <c r="A39" s="2" t="s">
        <v>45</v>
      </c>
      <c r="C39" s="4">
        <v>4600000</v>
      </c>
      <c r="D39" s="4"/>
      <c r="E39" s="4">
        <v>61052619729</v>
      </c>
      <c r="F39" s="4"/>
      <c r="G39" s="4">
        <v>93601736100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4600000</v>
      </c>
      <c r="R39" s="4"/>
      <c r="S39" s="4">
        <v>23970</v>
      </c>
      <c r="T39" s="4"/>
      <c r="U39" s="4">
        <v>61052619729</v>
      </c>
      <c r="V39" s="4"/>
      <c r="W39" s="4">
        <v>109605941100</v>
      </c>
      <c r="Y39" s="7">
        <v>3.4449333236577916E-2</v>
      </c>
      <c r="AA39" s="12"/>
    </row>
    <row r="40" spans="1:27" ht="18.75">
      <c r="A40" s="2" t="s">
        <v>46</v>
      </c>
      <c r="C40" s="4">
        <v>1000000</v>
      </c>
      <c r="D40" s="4"/>
      <c r="E40" s="4">
        <v>29387246080</v>
      </c>
      <c r="F40" s="4"/>
      <c r="G40" s="4">
        <v>29443761000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1000000</v>
      </c>
      <c r="R40" s="4"/>
      <c r="S40" s="4">
        <v>33440</v>
      </c>
      <c r="T40" s="4"/>
      <c r="U40" s="4">
        <v>29387246080</v>
      </c>
      <c r="V40" s="4"/>
      <c r="W40" s="4">
        <v>33241032000</v>
      </c>
      <c r="Y40" s="7">
        <v>1.0447712751729205E-2</v>
      </c>
      <c r="AA40" s="12"/>
    </row>
    <row r="41" spans="1:27" ht="18.75">
      <c r="A41" s="2" t="s">
        <v>47</v>
      </c>
      <c r="C41" s="4">
        <v>19250000</v>
      </c>
      <c r="D41" s="4"/>
      <c r="E41" s="4">
        <v>75735106631</v>
      </c>
      <c r="F41" s="4"/>
      <c r="G41" s="4">
        <v>84636150637.5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19250000</v>
      </c>
      <c r="R41" s="4"/>
      <c r="S41" s="4">
        <v>4494</v>
      </c>
      <c r="T41" s="4"/>
      <c r="U41" s="4">
        <v>75735106631</v>
      </c>
      <c r="V41" s="4"/>
      <c r="W41" s="4">
        <v>85994768475</v>
      </c>
      <c r="Y41" s="7">
        <v>2.7028301623675765E-2</v>
      </c>
      <c r="AA41" s="12"/>
    </row>
    <row r="42" spans="1:27" ht="18.75">
      <c r="A42" s="2" t="s">
        <v>48</v>
      </c>
      <c r="C42" s="4">
        <v>156594</v>
      </c>
      <c r="D42" s="4"/>
      <c r="E42" s="4">
        <v>8761000399</v>
      </c>
      <c r="F42" s="4"/>
      <c r="G42" s="4">
        <v>8710860388.5720005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156594</v>
      </c>
      <c r="R42" s="4"/>
      <c r="S42" s="4">
        <v>63330</v>
      </c>
      <c r="T42" s="4"/>
      <c r="U42" s="4">
        <v>8761000399</v>
      </c>
      <c r="V42" s="4"/>
      <c r="W42" s="4">
        <v>9858091286.7810001</v>
      </c>
      <c r="Y42" s="7">
        <v>3.0984148159001927E-3</v>
      </c>
      <c r="AA42" s="12"/>
    </row>
    <row r="43" spans="1:27" ht="18.75">
      <c r="A43" s="2" t="s">
        <v>49</v>
      </c>
      <c r="C43" s="4">
        <v>8568762</v>
      </c>
      <c r="D43" s="4"/>
      <c r="E43" s="4">
        <v>34315755869</v>
      </c>
      <c r="F43" s="4"/>
      <c r="G43" s="4">
        <v>21890689115.876999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8568762</v>
      </c>
      <c r="R43" s="4"/>
      <c r="S43" s="4">
        <v>2688</v>
      </c>
      <c r="T43" s="4"/>
      <c r="U43" s="4">
        <v>34315755869</v>
      </c>
      <c r="V43" s="4"/>
      <c r="W43" s="4">
        <v>22895786904.076801</v>
      </c>
      <c r="Y43" s="7">
        <v>7.1961846671486527E-3</v>
      </c>
      <c r="AA43" s="12"/>
    </row>
    <row r="44" spans="1:27" ht="18.75">
      <c r="A44" s="2" t="s">
        <v>50</v>
      </c>
      <c r="C44" s="4">
        <v>3131631</v>
      </c>
      <c r="D44" s="4"/>
      <c r="E44" s="4">
        <v>73652585126</v>
      </c>
      <c r="F44" s="4"/>
      <c r="G44" s="4">
        <v>57559329239.719498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3131631</v>
      </c>
      <c r="R44" s="4"/>
      <c r="S44" s="4">
        <v>19730</v>
      </c>
      <c r="T44" s="4"/>
      <c r="U44" s="4">
        <v>73652585126</v>
      </c>
      <c r="V44" s="4"/>
      <c r="W44" s="4">
        <v>61419446506.2015</v>
      </c>
      <c r="Y44" s="7">
        <v>1.9304236236317548E-2</v>
      </c>
      <c r="AA44" s="12"/>
    </row>
    <row r="45" spans="1:27" ht="18.75">
      <c r="A45" s="2" t="s">
        <v>51</v>
      </c>
      <c r="C45" s="4">
        <v>48000000</v>
      </c>
      <c r="D45" s="4"/>
      <c r="E45" s="4">
        <v>194976196862</v>
      </c>
      <c r="F45" s="4"/>
      <c r="G45" s="4">
        <v>254317752000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48000000</v>
      </c>
      <c r="R45" s="4"/>
      <c r="S45" s="4">
        <v>6370</v>
      </c>
      <c r="T45" s="4"/>
      <c r="U45" s="4">
        <v>194976196862</v>
      </c>
      <c r="V45" s="4"/>
      <c r="W45" s="4">
        <v>303940728000</v>
      </c>
      <c r="Y45" s="7">
        <v>9.5529086452413925E-2</v>
      </c>
      <c r="AA45" s="12"/>
    </row>
    <row r="46" spans="1:27" ht="18.75">
      <c r="A46" s="2" t="s">
        <v>52</v>
      </c>
      <c r="C46" s="4">
        <v>1600000</v>
      </c>
      <c r="D46" s="4"/>
      <c r="E46" s="4">
        <v>14339819423</v>
      </c>
      <c r="F46" s="4"/>
      <c r="G46" s="4">
        <v>11769552000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1600000</v>
      </c>
      <c r="R46" s="4"/>
      <c r="S46" s="4">
        <v>7760</v>
      </c>
      <c r="T46" s="4"/>
      <c r="U46" s="4">
        <v>14339819423</v>
      </c>
      <c r="V46" s="4"/>
      <c r="W46" s="4">
        <v>12342124800</v>
      </c>
      <c r="Y46" s="7">
        <v>3.8791507633214655E-3</v>
      </c>
      <c r="AA46" s="12"/>
    </row>
    <row r="47" spans="1:27" ht="18.75">
      <c r="A47" s="2" t="s">
        <v>53</v>
      </c>
      <c r="C47" s="4">
        <v>1073224</v>
      </c>
      <c r="D47" s="4"/>
      <c r="E47" s="4">
        <v>36903711131</v>
      </c>
      <c r="F47" s="4"/>
      <c r="G47" s="4">
        <v>27524428583.759998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1073224</v>
      </c>
      <c r="R47" s="4"/>
      <c r="S47" s="4">
        <v>31650</v>
      </c>
      <c r="T47" s="4"/>
      <c r="U47" s="4">
        <v>36903711131</v>
      </c>
      <c r="V47" s="4"/>
      <c r="W47" s="4">
        <v>33765432739.380001</v>
      </c>
      <c r="Y47" s="7">
        <v>1.0612532793773527E-2</v>
      </c>
      <c r="AA47" s="12"/>
    </row>
    <row r="48" spans="1:27" ht="18.75">
      <c r="A48" s="2" t="s">
        <v>54</v>
      </c>
      <c r="C48" s="4">
        <v>2500666</v>
      </c>
      <c r="D48" s="4"/>
      <c r="E48" s="4">
        <v>49558981713</v>
      </c>
      <c r="F48" s="4"/>
      <c r="G48" s="4">
        <v>48746283801.453003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2500666</v>
      </c>
      <c r="R48" s="4"/>
      <c r="S48" s="4">
        <v>21810</v>
      </c>
      <c r="T48" s="4"/>
      <c r="U48" s="4">
        <v>49558981713</v>
      </c>
      <c r="V48" s="4"/>
      <c r="W48" s="4">
        <v>54215015283.513</v>
      </c>
      <c r="Y48" s="7">
        <v>1.7039871280553277E-2</v>
      </c>
      <c r="AA48" s="12"/>
    </row>
    <row r="49" spans="1:27" ht="18.75">
      <c r="A49" s="2" t="s">
        <v>55</v>
      </c>
      <c r="C49" s="4">
        <v>5000000</v>
      </c>
      <c r="D49" s="4"/>
      <c r="E49" s="4">
        <v>37383913800</v>
      </c>
      <c r="F49" s="4"/>
      <c r="G49" s="4">
        <v>39165570000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5000000</v>
      </c>
      <c r="R49" s="4"/>
      <c r="S49" s="4">
        <v>8840</v>
      </c>
      <c r="T49" s="4"/>
      <c r="U49" s="4">
        <v>37383913800</v>
      </c>
      <c r="V49" s="4"/>
      <c r="W49" s="4">
        <v>43937010000</v>
      </c>
      <c r="Y49" s="7">
        <v>1.3809476783087046E-2</v>
      </c>
      <c r="AA49" s="12"/>
    </row>
    <row r="50" spans="1:27" ht="18.75">
      <c r="A50" s="2" t="s">
        <v>56</v>
      </c>
      <c r="C50" s="4">
        <v>20000000</v>
      </c>
      <c r="D50" s="4"/>
      <c r="E50" s="4">
        <v>128586278251</v>
      </c>
      <c r="F50" s="4"/>
      <c r="G50" s="4">
        <v>137576520000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20000000</v>
      </c>
      <c r="R50" s="4"/>
      <c r="S50" s="4">
        <v>7750</v>
      </c>
      <c r="T50" s="4"/>
      <c r="U50" s="4">
        <v>128586278251</v>
      </c>
      <c r="V50" s="4"/>
      <c r="W50" s="4">
        <v>154077750000</v>
      </c>
      <c r="Y50" s="7">
        <v>4.8426898221232854E-2</v>
      </c>
      <c r="AA50" s="12"/>
    </row>
    <row r="51" spans="1:27" ht="18.75">
      <c r="A51" s="2" t="s">
        <v>57</v>
      </c>
      <c r="C51" s="4">
        <v>3030000</v>
      </c>
      <c r="D51" s="4"/>
      <c r="E51" s="4">
        <v>47196834477</v>
      </c>
      <c r="F51" s="4"/>
      <c r="G51" s="4">
        <v>69064506495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3030000</v>
      </c>
      <c r="R51" s="4"/>
      <c r="S51" s="4">
        <v>22900</v>
      </c>
      <c r="T51" s="4"/>
      <c r="U51" s="4">
        <v>47196834477</v>
      </c>
      <c r="V51" s="4"/>
      <c r="W51" s="4">
        <v>68974147350</v>
      </c>
      <c r="Y51" s="7">
        <v>2.1678691528236673E-2</v>
      </c>
      <c r="AA51" s="12"/>
    </row>
    <row r="52" spans="1:27" ht="18.75">
      <c r="A52" s="2" t="s">
        <v>58</v>
      </c>
      <c r="C52" s="4">
        <v>500000</v>
      </c>
      <c r="D52" s="4"/>
      <c r="E52" s="4">
        <v>16520351646</v>
      </c>
      <c r="F52" s="4"/>
      <c r="G52" s="4">
        <v>22187196000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500000</v>
      </c>
      <c r="R52" s="4"/>
      <c r="S52" s="4">
        <v>45950</v>
      </c>
      <c r="T52" s="4"/>
      <c r="U52" s="4">
        <v>16520351646</v>
      </c>
      <c r="V52" s="4"/>
      <c r="W52" s="4">
        <v>22838298750</v>
      </c>
      <c r="Y52" s="7">
        <v>7.1781160427924181E-3</v>
      </c>
      <c r="AA52" s="12"/>
    </row>
    <row r="53" spans="1:27" ht="18.75">
      <c r="A53" s="2" t="s">
        <v>59</v>
      </c>
      <c r="C53" s="4">
        <v>9360000</v>
      </c>
      <c r="D53" s="4"/>
      <c r="E53" s="4">
        <v>46112155830</v>
      </c>
      <c r="F53" s="4"/>
      <c r="G53" s="4">
        <v>51824995560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9360000</v>
      </c>
      <c r="R53" s="4"/>
      <c r="S53" s="4">
        <v>6440</v>
      </c>
      <c r="T53" s="4"/>
      <c r="U53" s="4">
        <v>46112155830</v>
      </c>
      <c r="V53" s="4"/>
      <c r="W53" s="4">
        <v>59919743520</v>
      </c>
      <c r="Y53" s="7">
        <v>1.8832877043475887E-2</v>
      </c>
      <c r="AA53" s="12"/>
    </row>
    <row r="54" spans="1:27" ht="18.75">
      <c r="A54" s="2" t="s">
        <v>60</v>
      </c>
      <c r="C54" s="4">
        <v>2353955</v>
      </c>
      <c r="D54" s="4"/>
      <c r="E54" s="4">
        <v>14699697506</v>
      </c>
      <c r="F54" s="4"/>
      <c r="G54" s="4">
        <f>15911652980.7-14</f>
        <v>15911652966.700001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2353955</v>
      </c>
      <c r="R54" s="4"/>
      <c r="S54" s="4">
        <v>7750</v>
      </c>
      <c r="T54" s="4"/>
      <c r="U54" s="4">
        <v>14699697506</v>
      </c>
      <c r="V54" s="4"/>
      <c r="W54" s="4">
        <v>18134604500.0625</v>
      </c>
      <c r="Y54" s="7">
        <v>5.6997369601181095E-3</v>
      </c>
      <c r="AA54" s="12"/>
    </row>
    <row r="55" spans="1:27" ht="18.75">
      <c r="A55" s="2" t="s">
        <v>61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16326826</v>
      </c>
      <c r="J55" s="4"/>
      <c r="K55" s="4">
        <v>62421735059.094597</v>
      </c>
      <c r="L55" s="4"/>
      <c r="M55" s="4">
        <v>0</v>
      </c>
      <c r="N55" s="4"/>
      <c r="O55" s="4">
        <v>0</v>
      </c>
      <c r="P55" s="4"/>
      <c r="Q55" s="4">
        <v>16326826</v>
      </c>
      <c r="R55" s="4"/>
      <c r="S55" s="4">
        <v>3345</v>
      </c>
      <c r="T55" s="4"/>
      <c r="U55" s="4">
        <v>62421734950</v>
      </c>
      <c r="V55" s="4"/>
      <c r="W55" s="4">
        <v>54288284233.828499</v>
      </c>
      <c r="Y55" s="7">
        <v>1.7062899835939796E-2</v>
      </c>
      <c r="AA55" s="12"/>
    </row>
    <row r="56" spans="1:27" ht="18.75">
      <c r="A56" s="2" t="s">
        <v>62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15611111</v>
      </c>
      <c r="J56" s="4"/>
      <c r="K56" s="4">
        <v>40041569195</v>
      </c>
      <c r="L56" s="4"/>
      <c r="M56" s="4">
        <v>0</v>
      </c>
      <c r="N56" s="4"/>
      <c r="O56" s="4">
        <v>0</v>
      </c>
      <c r="P56" s="4"/>
      <c r="Q56" s="4">
        <v>15611111</v>
      </c>
      <c r="R56" s="4"/>
      <c r="S56" s="4">
        <v>2744</v>
      </c>
      <c r="T56" s="4"/>
      <c r="U56" s="4">
        <v>40041569195</v>
      </c>
      <c r="V56" s="4"/>
      <c r="W56" s="4">
        <v>42582009096.925201</v>
      </c>
      <c r="Y56" s="7">
        <v>1.3383597700462321E-2</v>
      </c>
      <c r="AA56" s="12"/>
    </row>
    <row r="57" spans="1:27" ht="18.75">
      <c r="A57" s="2" t="s">
        <v>63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7000000</v>
      </c>
      <c r="J57" s="4"/>
      <c r="K57" s="4">
        <v>33498057376</v>
      </c>
      <c r="L57" s="4"/>
      <c r="M57" s="4">
        <v>0</v>
      </c>
      <c r="N57" s="4"/>
      <c r="O57" s="4">
        <v>0</v>
      </c>
      <c r="P57" s="4"/>
      <c r="Q57" s="4">
        <v>7000000</v>
      </c>
      <c r="R57" s="4"/>
      <c r="S57" s="4">
        <v>4664</v>
      </c>
      <c r="T57" s="4"/>
      <c r="U57" s="4">
        <v>33498057376</v>
      </c>
      <c r="V57" s="4"/>
      <c r="W57" s="4">
        <v>32453744400</v>
      </c>
      <c r="Y57" s="7">
        <v>1.0200266923398775E-2</v>
      </c>
      <c r="AA57" s="12"/>
    </row>
    <row r="58" spans="1:27" ht="18.75">
      <c r="A58" s="2" t="s">
        <v>64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2000000</v>
      </c>
      <c r="J58" s="4"/>
      <c r="K58" s="4">
        <v>29113100175</v>
      </c>
      <c r="L58" s="4"/>
      <c r="M58" s="4">
        <v>0</v>
      </c>
      <c r="N58" s="4"/>
      <c r="O58" s="4">
        <v>0</v>
      </c>
      <c r="P58" s="4"/>
      <c r="Q58" s="4">
        <v>2000000</v>
      </c>
      <c r="R58" s="4"/>
      <c r="S58" s="4">
        <v>14580</v>
      </c>
      <c r="T58" s="4"/>
      <c r="U58" s="4">
        <v>29113100175</v>
      </c>
      <c r="V58" s="4"/>
      <c r="W58" s="4">
        <f>28986498000-11</f>
        <v>28986497989</v>
      </c>
      <c r="Y58" s="7">
        <v>9.1105054941630036E-3</v>
      </c>
      <c r="AA58" s="12"/>
    </row>
    <row r="59" spans="1:27" ht="19.5" thickBot="1">
      <c r="C59" s="4"/>
      <c r="D59" s="4"/>
      <c r="E59" s="8">
        <f>SUM(E9:E58)</f>
        <v>2507038703342</v>
      </c>
      <c r="F59" s="4"/>
      <c r="G59" s="8">
        <f>SUM(G9:G58)</f>
        <v>2731091835890.6807</v>
      </c>
      <c r="H59" s="4"/>
      <c r="I59" s="4"/>
      <c r="J59" s="4"/>
      <c r="K59" s="8">
        <f>SUM(K9:K58)</f>
        <v>188195898605.0946</v>
      </c>
      <c r="L59" s="4"/>
      <c r="M59" s="4"/>
      <c r="N59" s="4"/>
      <c r="O59" s="8">
        <f>SUM(O9:O58)</f>
        <v>94211185640.094604</v>
      </c>
      <c r="P59" s="4"/>
      <c r="Q59" s="4"/>
      <c r="R59" s="4"/>
      <c r="S59" s="8">
        <f>SUM(S9:S58)</f>
        <v>1148229</v>
      </c>
      <c r="T59" s="4"/>
      <c r="U59" s="8">
        <f>SUM(U9:U58)</f>
        <v>2612841016495</v>
      </c>
      <c r="V59" s="4"/>
      <c r="W59" s="8">
        <f>SUM(W9:W58)</f>
        <v>3122883991608.3892</v>
      </c>
      <c r="Y59" s="9">
        <f>SUM(Y9:Y58)</f>
        <v>0.98152773660270121</v>
      </c>
      <c r="AA59" s="12"/>
    </row>
    <row r="60" spans="1:27" ht="19.5" thickTop="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Y60" s="6"/>
    </row>
    <row r="61" spans="1:27" ht="18.7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Y61" s="6"/>
    </row>
    <row r="62" spans="1:27" ht="18.7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Y62" s="6"/>
    </row>
    <row r="63" spans="1:27" ht="18.7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Y63" s="6"/>
    </row>
    <row r="64" spans="1:27" ht="18.7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Y64" s="6"/>
    </row>
    <row r="65" spans="3:25" ht="18.7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Y65" s="6"/>
    </row>
    <row r="66" spans="3:25" ht="18.7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Y66" s="6"/>
    </row>
    <row r="67" spans="3:25" ht="18.7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Y67" s="6"/>
    </row>
    <row r="68" spans="3:25" ht="18.7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Y68" s="6"/>
    </row>
    <row r="69" spans="3:25" ht="18.7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Y69" s="6"/>
    </row>
    <row r="70" spans="3:25" ht="18.7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Y70" s="6"/>
    </row>
    <row r="71" spans="3:25" ht="18.7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Y71" s="6"/>
    </row>
    <row r="72" spans="3:25" ht="18.7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Y72" s="6"/>
    </row>
    <row r="73" spans="3:25" ht="18.7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Y73" s="6"/>
    </row>
    <row r="74" spans="3:25" ht="18.7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Y74" s="6"/>
    </row>
    <row r="75" spans="3:25" ht="18.7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Y75" s="6"/>
    </row>
    <row r="76" spans="3:25" ht="18.7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3:25" ht="18.7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3:25" ht="18.7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3:25" ht="18.7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3:25" ht="18.7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3:23" ht="18.7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3:23" ht="18.7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3:23" ht="18.7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tabSelected="1" workbookViewId="0">
      <selection activeCell="I6" sqref="I6:J10"/>
    </sheetView>
  </sheetViews>
  <sheetFormatPr defaultRowHeight="1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20.140625" style="27" bestFit="1" customWidth="1"/>
    <col min="10" max="10" width="20.5703125" style="1" bestFit="1" customWidth="1"/>
    <col min="11" max="16384" width="9.140625" style="1"/>
  </cols>
  <sheetData>
    <row r="2" spans="1:10" ht="23.25">
      <c r="A2" s="15" t="s">
        <v>0</v>
      </c>
      <c r="B2" s="15"/>
      <c r="C2" s="15"/>
      <c r="D2" s="15"/>
      <c r="E2" s="15"/>
      <c r="F2" s="15"/>
      <c r="G2" s="15"/>
    </row>
    <row r="3" spans="1:10" ht="23.25">
      <c r="A3" s="15" t="s">
        <v>91</v>
      </c>
      <c r="B3" s="15"/>
      <c r="C3" s="15"/>
      <c r="D3" s="15"/>
      <c r="E3" s="15"/>
      <c r="F3" s="15"/>
      <c r="G3" s="15"/>
    </row>
    <row r="4" spans="1:10" ht="23.25">
      <c r="A4" s="15" t="s">
        <v>2</v>
      </c>
      <c r="B4" s="15"/>
      <c r="C4" s="15"/>
      <c r="D4" s="15"/>
      <c r="E4" s="15"/>
      <c r="F4" s="15"/>
      <c r="G4" s="15"/>
    </row>
    <row r="6" spans="1:10" ht="23.25">
      <c r="A6" s="16" t="s">
        <v>95</v>
      </c>
      <c r="C6" s="16" t="s">
        <v>72</v>
      </c>
      <c r="E6" s="16" t="s">
        <v>117</v>
      </c>
      <c r="G6" s="16" t="s">
        <v>13</v>
      </c>
      <c r="J6" s="3"/>
    </row>
    <row r="7" spans="1:10" ht="18.75">
      <c r="A7" s="2" t="s">
        <v>125</v>
      </c>
      <c r="C7" s="4">
        <v>240734262568</v>
      </c>
      <c r="E7" s="7">
        <v>0.96993602678644986</v>
      </c>
      <c r="F7" s="6"/>
      <c r="G7" s="7">
        <v>7.5663187136001675E-2</v>
      </c>
      <c r="I7" s="12"/>
      <c r="J7" s="12"/>
    </row>
    <row r="8" spans="1:10" ht="18.75">
      <c r="A8" s="2" t="s">
        <v>126</v>
      </c>
      <c r="C8" s="4">
        <v>0</v>
      </c>
      <c r="E8" s="7">
        <v>0</v>
      </c>
      <c r="F8" s="6"/>
      <c r="G8" s="7">
        <v>0</v>
      </c>
      <c r="I8" s="12"/>
      <c r="J8" s="12"/>
    </row>
    <row r="9" spans="1:10" ht="18.75">
      <c r="A9" s="2" t="s">
        <v>127</v>
      </c>
      <c r="C9" s="4">
        <v>53007816</v>
      </c>
      <c r="E9" s="7">
        <v>2.1357238430131766E-4</v>
      </c>
      <c r="F9" s="6"/>
      <c r="G9" s="7">
        <v>1.6660446497705467E-5</v>
      </c>
      <c r="I9" s="12"/>
      <c r="J9" s="12"/>
    </row>
    <row r="10" spans="1:10" ht="19.5" thickBot="1">
      <c r="C10" s="8">
        <f>SUM(C7:C9)</f>
        <v>240787270384</v>
      </c>
      <c r="E10" s="9">
        <f>SUM(E7:E9)</f>
        <v>0.97014959917075116</v>
      </c>
      <c r="F10" s="6"/>
      <c r="G10" s="9">
        <f>SUM(G7:G9)</f>
        <v>7.5679847582499377E-2</v>
      </c>
    </row>
    <row r="11" spans="1:10" ht="19.5" thickTop="1">
      <c r="C11" s="4"/>
      <c r="E11" s="6"/>
      <c r="F11" s="6"/>
      <c r="G11" s="6"/>
    </row>
    <row r="12" spans="1:10" ht="18.75">
      <c r="E12" s="6"/>
      <c r="F12" s="6"/>
      <c r="G12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workbookViewId="0">
      <selection activeCell="U7" sqref="U7"/>
    </sheetView>
  </sheetViews>
  <sheetFormatPr defaultRowHeight="1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6.710937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1.42578125" style="1" bestFit="1" customWidth="1"/>
    <col min="22" max="16384" width="9.140625" style="1"/>
  </cols>
  <sheetData>
    <row r="2" spans="1:21" ht="23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23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1" ht="23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1" ht="30">
      <c r="A6" s="15" t="s">
        <v>67</v>
      </c>
      <c r="C6" s="16" t="s">
        <v>68</v>
      </c>
      <c r="D6" s="16" t="s">
        <v>68</v>
      </c>
      <c r="E6" s="16" t="s">
        <v>68</v>
      </c>
      <c r="F6" s="16" t="s">
        <v>68</v>
      </c>
      <c r="G6" s="16" t="s">
        <v>68</v>
      </c>
      <c r="H6" s="16" t="s">
        <v>68</v>
      </c>
      <c r="I6" s="16" t="s">
        <v>68</v>
      </c>
      <c r="K6" s="18" t="s">
        <v>4</v>
      </c>
      <c r="M6" s="16" t="s">
        <v>5</v>
      </c>
      <c r="N6" s="16" t="s">
        <v>5</v>
      </c>
      <c r="O6" s="16" t="s">
        <v>5</v>
      </c>
      <c r="Q6" s="18" t="s">
        <v>6</v>
      </c>
      <c r="R6" s="18" t="s">
        <v>6</v>
      </c>
      <c r="S6" s="18" t="s">
        <v>6</v>
      </c>
    </row>
    <row r="7" spans="1:21" ht="23.25">
      <c r="A7" s="16" t="s">
        <v>67</v>
      </c>
      <c r="C7" s="16" t="s">
        <v>69</v>
      </c>
      <c r="E7" s="19" t="s">
        <v>70</v>
      </c>
      <c r="G7" s="19" t="s">
        <v>71</v>
      </c>
      <c r="I7" s="19" t="s">
        <v>65</v>
      </c>
      <c r="K7" s="19" t="s">
        <v>72</v>
      </c>
      <c r="M7" s="19" t="s">
        <v>73</v>
      </c>
      <c r="O7" s="19" t="s">
        <v>74</v>
      </c>
      <c r="Q7" s="19" t="s">
        <v>72</v>
      </c>
      <c r="S7" s="19" t="s">
        <v>66</v>
      </c>
      <c r="U7" s="14"/>
    </row>
    <row r="8" spans="1:21" ht="18.75">
      <c r="A8" s="2" t="s">
        <v>75</v>
      </c>
      <c r="C8" s="6" t="s">
        <v>76</v>
      </c>
      <c r="D8" s="6"/>
      <c r="E8" s="6" t="s">
        <v>77</v>
      </c>
      <c r="F8" s="6"/>
      <c r="G8" s="6" t="s">
        <v>78</v>
      </c>
      <c r="I8" s="4">
        <v>0</v>
      </c>
      <c r="J8" s="4"/>
      <c r="K8" s="4">
        <v>90133985</v>
      </c>
      <c r="L8" s="4"/>
      <c r="M8" s="4">
        <v>59781475071</v>
      </c>
      <c r="N8" s="4"/>
      <c r="O8" s="4">
        <v>59115985060</v>
      </c>
      <c r="P8" s="4"/>
      <c r="Q8" s="4">
        <v>755623996</v>
      </c>
      <c r="S8" s="7">
        <v>2.3749390387524001E-4</v>
      </c>
      <c r="U8" s="12"/>
    </row>
    <row r="9" spans="1:21" ht="18.75">
      <c r="A9" s="2" t="s">
        <v>75</v>
      </c>
      <c r="C9" s="6" t="s">
        <v>79</v>
      </c>
      <c r="D9" s="6"/>
      <c r="E9" s="6" t="s">
        <v>77</v>
      </c>
      <c r="F9" s="6"/>
      <c r="G9" s="6" t="s">
        <v>78</v>
      </c>
      <c r="I9" s="4">
        <v>0</v>
      </c>
      <c r="J9" s="4"/>
      <c r="K9" s="4">
        <v>5414849</v>
      </c>
      <c r="L9" s="4"/>
      <c r="M9" s="4">
        <v>22162</v>
      </c>
      <c r="N9" s="4"/>
      <c r="O9" s="4">
        <v>0</v>
      </c>
      <c r="P9" s="4"/>
      <c r="Q9" s="4">
        <v>5437011</v>
      </c>
      <c r="S9" s="7">
        <v>1.7088617813066681E-6</v>
      </c>
      <c r="U9" s="12"/>
    </row>
    <row r="10" spans="1:21" ht="18.75">
      <c r="A10" s="2" t="s">
        <v>80</v>
      </c>
      <c r="C10" s="6" t="s">
        <v>81</v>
      </c>
      <c r="D10" s="6"/>
      <c r="E10" s="6" t="s">
        <v>77</v>
      </c>
      <c r="F10" s="6"/>
      <c r="G10" s="6" t="s">
        <v>78</v>
      </c>
      <c r="I10" s="4">
        <v>0</v>
      </c>
      <c r="J10" s="4"/>
      <c r="K10" s="4">
        <v>9930123047</v>
      </c>
      <c r="L10" s="4"/>
      <c r="M10" s="4">
        <v>45457032066</v>
      </c>
      <c r="N10" s="4"/>
      <c r="O10" s="4">
        <v>55380560000</v>
      </c>
      <c r="P10" s="4"/>
      <c r="Q10" s="4">
        <v>6595113</v>
      </c>
      <c r="S10" s="7">
        <v>2.0728552046517404E-6</v>
      </c>
      <c r="U10" s="12"/>
    </row>
    <row r="11" spans="1:21" ht="18.75">
      <c r="A11" s="2" t="s">
        <v>82</v>
      </c>
      <c r="C11" s="6" t="s">
        <v>83</v>
      </c>
      <c r="D11" s="6"/>
      <c r="E11" s="6" t="s">
        <v>77</v>
      </c>
      <c r="F11" s="6"/>
      <c r="G11" s="6" t="s">
        <v>78</v>
      </c>
      <c r="I11" s="4">
        <v>0</v>
      </c>
      <c r="J11" s="4"/>
      <c r="K11" s="4">
        <v>87204602107</v>
      </c>
      <c r="L11" s="4"/>
      <c r="M11" s="4">
        <v>82336729991</v>
      </c>
      <c r="N11" s="4"/>
      <c r="O11" s="4">
        <v>149697691001</v>
      </c>
      <c r="P11" s="4"/>
      <c r="Q11" s="4">
        <v>19843641097</v>
      </c>
      <c r="S11" s="7">
        <v>6.2368900619530886E-3</v>
      </c>
      <c r="U11" s="12"/>
    </row>
    <row r="12" spans="1:21" ht="18.75">
      <c r="A12" s="2" t="s">
        <v>84</v>
      </c>
      <c r="C12" s="6" t="s">
        <v>85</v>
      </c>
      <c r="D12" s="6"/>
      <c r="E12" s="6" t="s">
        <v>77</v>
      </c>
      <c r="F12" s="6"/>
      <c r="G12" s="6" t="s">
        <v>78</v>
      </c>
      <c r="I12" s="4">
        <v>0</v>
      </c>
      <c r="J12" s="4"/>
      <c r="K12" s="4">
        <v>2940874</v>
      </c>
      <c r="L12" s="4"/>
      <c r="M12" s="4">
        <v>12086</v>
      </c>
      <c r="N12" s="4"/>
      <c r="O12" s="4">
        <v>0</v>
      </c>
      <c r="P12" s="4"/>
      <c r="Q12" s="4">
        <v>2952960</v>
      </c>
      <c r="S12" s="7">
        <v>9.2812033776046039E-7</v>
      </c>
      <c r="U12" s="12"/>
    </row>
    <row r="13" spans="1:21" ht="18.75">
      <c r="A13" s="2" t="s">
        <v>86</v>
      </c>
      <c r="C13" s="6" t="s">
        <v>87</v>
      </c>
      <c r="D13" s="6"/>
      <c r="E13" s="6" t="s">
        <v>77</v>
      </c>
      <c r="F13" s="6"/>
      <c r="G13" s="6" t="s">
        <v>78</v>
      </c>
      <c r="I13" s="4">
        <v>0</v>
      </c>
      <c r="J13" s="4"/>
      <c r="K13" s="4">
        <v>27825354</v>
      </c>
      <c r="L13" s="4"/>
      <c r="M13" s="4">
        <v>1000113883</v>
      </c>
      <c r="N13" s="4"/>
      <c r="O13" s="4">
        <v>0</v>
      </c>
      <c r="P13" s="4"/>
      <c r="Q13" s="4">
        <v>1027939237</v>
      </c>
      <c r="S13" s="7">
        <v>3.2308304611023173E-4</v>
      </c>
      <c r="U13" s="12"/>
    </row>
    <row r="14" spans="1:21" ht="18.75">
      <c r="A14" s="2" t="s">
        <v>75</v>
      </c>
      <c r="C14" s="6" t="s">
        <v>88</v>
      </c>
      <c r="D14" s="6"/>
      <c r="E14" s="6" t="s">
        <v>89</v>
      </c>
      <c r="F14" s="6"/>
      <c r="G14" s="6" t="s">
        <v>78</v>
      </c>
      <c r="I14" s="4">
        <v>0</v>
      </c>
      <c r="J14" s="4"/>
      <c r="K14" s="4">
        <v>1070000000</v>
      </c>
      <c r="L14" s="4"/>
      <c r="M14" s="4">
        <v>0</v>
      </c>
      <c r="N14" s="4"/>
      <c r="O14" s="4">
        <v>0</v>
      </c>
      <c r="P14" s="4"/>
      <c r="Q14" s="4">
        <v>1070000000</v>
      </c>
      <c r="S14" s="7">
        <v>3.363028152781252E-4</v>
      </c>
      <c r="U14" s="12"/>
    </row>
    <row r="15" spans="1:21" ht="18.75">
      <c r="A15" s="2" t="s">
        <v>86</v>
      </c>
      <c r="C15" s="6" t="s">
        <v>90</v>
      </c>
      <c r="D15" s="6"/>
      <c r="E15" s="6" t="s">
        <v>89</v>
      </c>
      <c r="F15" s="6"/>
      <c r="G15" s="6" t="s">
        <v>78</v>
      </c>
      <c r="I15" s="4">
        <v>0</v>
      </c>
      <c r="J15" s="4"/>
      <c r="K15" s="4">
        <v>9496000</v>
      </c>
      <c r="L15" s="4"/>
      <c r="M15" s="4">
        <v>0</v>
      </c>
      <c r="N15" s="4"/>
      <c r="O15" s="4">
        <v>0</v>
      </c>
      <c r="P15" s="4"/>
      <c r="Q15" s="4">
        <v>9496000</v>
      </c>
      <c r="S15" s="7">
        <v>2.9846089101692309E-6</v>
      </c>
      <c r="U15" s="12"/>
    </row>
    <row r="16" spans="1:21" ht="19.5" thickBot="1">
      <c r="I16" s="4"/>
      <c r="J16" s="4"/>
      <c r="K16" s="8">
        <f>SUM(K8:K15)</f>
        <v>98340536216</v>
      </c>
      <c r="L16" s="4"/>
      <c r="M16" s="8">
        <f>SUM(M8:M15)</f>
        <v>188575385259</v>
      </c>
      <c r="N16" s="4"/>
      <c r="O16" s="8">
        <f>SUM(O8:O15)</f>
        <v>264194236061</v>
      </c>
      <c r="P16" s="4"/>
      <c r="Q16" s="8">
        <f>SUM(Q8:Q15)</f>
        <v>22721685414</v>
      </c>
      <c r="S16" s="9">
        <f>SUM(S8:S15)</f>
        <v>7.141464273450574E-3</v>
      </c>
      <c r="U16" s="12"/>
    </row>
    <row r="17" spans="9:18" ht="19.5" thickTop="1">
      <c r="I17" s="4"/>
      <c r="J17" s="4"/>
      <c r="K17" s="4"/>
      <c r="L17" s="4"/>
      <c r="M17" s="4"/>
      <c r="N17" s="4"/>
      <c r="O17" s="4"/>
      <c r="P17" s="4"/>
      <c r="Q17" s="4"/>
    </row>
    <row r="18" spans="9:18" ht="18.75">
      <c r="I18" s="4"/>
      <c r="J18" s="4"/>
      <c r="K18" s="4"/>
      <c r="L18" s="4"/>
      <c r="M18" s="4"/>
      <c r="N18" s="4"/>
      <c r="O18" s="4"/>
      <c r="P18" s="4"/>
      <c r="Q18" s="4"/>
      <c r="R18" s="4">
        <f t="shared" ref="R18" si="0">R17-R16</f>
        <v>0</v>
      </c>
    </row>
    <row r="19" spans="9:18" ht="18.75">
      <c r="I19" s="4"/>
      <c r="J19" s="4"/>
      <c r="K19" s="4"/>
      <c r="L19" s="4"/>
      <c r="M19" s="4"/>
      <c r="N19" s="4"/>
      <c r="O19" s="4"/>
      <c r="P19" s="4"/>
      <c r="Q19" s="4"/>
    </row>
    <row r="20" spans="9:18">
      <c r="K20" s="1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6"/>
  <sheetViews>
    <sheetView rightToLeft="1" workbookViewId="0">
      <selection activeCell="L14" sqref="L14:N14"/>
    </sheetView>
  </sheetViews>
  <sheetFormatPr defaultRowHeight="15"/>
  <cols>
    <col min="1" max="1" width="22.42578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23.25">
      <c r="A3" s="15" t="s">
        <v>91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23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6" spans="1:18" ht="23.25">
      <c r="A6" s="16" t="s">
        <v>92</v>
      </c>
      <c r="B6" s="16" t="s">
        <v>92</v>
      </c>
      <c r="C6" s="16" t="s">
        <v>92</v>
      </c>
      <c r="D6" s="16" t="s">
        <v>92</v>
      </c>
      <c r="E6" s="16" t="s">
        <v>92</v>
      </c>
      <c r="F6" s="16" t="s">
        <v>92</v>
      </c>
      <c r="H6" s="16" t="s">
        <v>93</v>
      </c>
      <c r="I6" s="16" t="s">
        <v>93</v>
      </c>
      <c r="J6" s="16" t="s">
        <v>93</v>
      </c>
      <c r="K6" s="16" t="s">
        <v>93</v>
      </c>
      <c r="L6" s="16" t="s">
        <v>93</v>
      </c>
      <c r="N6" s="16" t="s">
        <v>94</v>
      </c>
      <c r="O6" s="16" t="s">
        <v>94</v>
      </c>
      <c r="P6" s="16" t="s">
        <v>94</v>
      </c>
      <c r="Q6" s="16" t="s">
        <v>94</v>
      </c>
      <c r="R6" s="16" t="s">
        <v>94</v>
      </c>
    </row>
    <row r="7" spans="1:18" ht="23.25">
      <c r="A7" s="19" t="s">
        <v>95</v>
      </c>
      <c r="C7" s="19" t="s">
        <v>96</v>
      </c>
      <c r="F7" s="19" t="s">
        <v>65</v>
      </c>
      <c r="H7" s="19" t="s">
        <v>97</v>
      </c>
      <c r="J7" s="19" t="s">
        <v>98</v>
      </c>
      <c r="L7" s="19" t="s">
        <v>99</v>
      </c>
      <c r="N7" s="19" t="s">
        <v>97</v>
      </c>
      <c r="P7" s="19" t="s">
        <v>98</v>
      </c>
      <c r="R7" s="19" t="s">
        <v>99</v>
      </c>
    </row>
    <row r="8" spans="1:18" ht="18.75">
      <c r="A8" s="2" t="s">
        <v>75</v>
      </c>
      <c r="C8" s="10">
        <v>11</v>
      </c>
      <c r="F8" s="4">
        <v>0</v>
      </c>
      <c r="G8" s="4"/>
      <c r="H8" s="4">
        <v>126471</v>
      </c>
      <c r="I8" s="4"/>
      <c r="J8" s="4">
        <v>0</v>
      </c>
      <c r="K8" s="4"/>
      <c r="L8" s="4">
        <v>126471</v>
      </c>
      <c r="M8" s="4"/>
      <c r="N8" s="4">
        <v>138390</v>
      </c>
      <c r="O8" s="4"/>
      <c r="P8" s="4">
        <v>0</v>
      </c>
      <c r="Q8" s="4"/>
      <c r="R8" s="4">
        <v>138390</v>
      </c>
    </row>
    <row r="9" spans="1:18" ht="18.75">
      <c r="A9" s="2" t="s">
        <v>75</v>
      </c>
      <c r="C9" s="10">
        <v>17</v>
      </c>
      <c r="F9" s="4">
        <v>0</v>
      </c>
      <c r="G9" s="4"/>
      <c r="H9" s="4">
        <v>22162</v>
      </c>
      <c r="I9" s="4"/>
      <c r="J9" s="4">
        <v>0</v>
      </c>
      <c r="K9" s="4"/>
      <c r="L9" s="4">
        <v>22162</v>
      </c>
      <c r="M9" s="4"/>
      <c r="N9" s="4">
        <v>44231</v>
      </c>
      <c r="O9" s="4"/>
      <c r="P9" s="4">
        <v>0</v>
      </c>
      <c r="Q9" s="4"/>
      <c r="R9" s="4">
        <v>44231</v>
      </c>
    </row>
    <row r="10" spans="1:18" ht="18.75">
      <c r="A10" s="2" t="s">
        <v>80</v>
      </c>
      <c r="C10" s="10">
        <v>31</v>
      </c>
      <c r="F10" s="4">
        <v>0</v>
      </c>
      <c r="G10" s="4"/>
      <c r="H10" s="4">
        <v>6416</v>
      </c>
      <c r="I10" s="4"/>
      <c r="J10" s="4">
        <v>0</v>
      </c>
      <c r="K10" s="4"/>
      <c r="L10" s="4">
        <v>6416</v>
      </c>
      <c r="M10" s="4"/>
      <c r="N10" s="4">
        <v>12832</v>
      </c>
      <c r="O10" s="4"/>
      <c r="P10" s="4">
        <v>0</v>
      </c>
      <c r="Q10" s="4"/>
      <c r="R10" s="4">
        <v>12832</v>
      </c>
    </row>
    <row r="11" spans="1:18" ht="18.75">
      <c r="A11" s="2" t="s">
        <v>82</v>
      </c>
      <c r="C11" s="10">
        <v>17</v>
      </c>
      <c r="F11" s="4">
        <v>0</v>
      </c>
      <c r="G11" s="4"/>
      <c r="H11" s="4">
        <v>52726798</v>
      </c>
      <c r="I11" s="4"/>
      <c r="J11" s="4">
        <v>0</v>
      </c>
      <c r="K11" s="4"/>
      <c r="L11" s="4">
        <v>52726798</v>
      </c>
      <c r="M11" s="4"/>
      <c r="N11" s="4">
        <v>55893621</v>
      </c>
      <c r="O11" s="4"/>
      <c r="P11" s="4">
        <v>0</v>
      </c>
      <c r="Q11" s="4"/>
      <c r="R11" s="4">
        <v>55893621</v>
      </c>
    </row>
    <row r="12" spans="1:18" ht="18.75">
      <c r="A12" s="2" t="s">
        <v>84</v>
      </c>
      <c r="C12" s="10">
        <v>17</v>
      </c>
      <c r="F12" s="4">
        <v>0</v>
      </c>
      <c r="G12" s="4"/>
      <c r="H12" s="4">
        <v>12086</v>
      </c>
      <c r="I12" s="4"/>
      <c r="J12" s="4">
        <v>0</v>
      </c>
      <c r="K12" s="4"/>
      <c r="L12" s="4">
        <v>12086</v>
      </c>
      <c r="M12" s="4"/>
      <c r="N12" s="4">
        <v>26185</v>
      </c>
      <c r="O12" s="4"/>
      <c r="P12" s="4">
        <v>0</v>
      </c>
      <c r="Q12" s="4"/>
      <c r="R12" s="4">
        <v>26185</v>
      </c>
    </row>
    <row r="13" spans="1:18" ht="18.75">
      <c r="A13" s="2" t="s">
        <v>86</v>
      </c>
      <c r="C13" s="10">
        <v>17</v>
      </c>
      <c r="F13" s="4">
        <v>0</v>
      </c>
      <c r="G13" s="4"/>
      <c r="H13" s="4">
        <v>113883</v>
      </c>
      <c r="I13" s="4"/>
      <c r="J13" s="4">
        <v>0</v>
      </c>
      <c r="K13" s="4"/>
      <c r="L13" s="4">
        <v>113883</v>
      </c>
      <c r="M13" s="4"/>
      <c r="N13" s="4">
        <v>227766</v>
      </c>
      <c r="O13" s="4"/>
      <c r="P13" s="4">
        <v>0</v>
      </c>
      <c r="Q13" s="4"/>
      <c r="R13" s="4">
        <v>227766</v>
      </c>
    </row>
    <row r="14" spans="1:18" ht="19.5" thickBot="1">
      <c r="F14" s="4"/>
      <c r="G14" s="4"/>
      <c r="H14" s="8">
        <f>SUM(H8:H13)</f>
        <v>53007816</v>
      </c>
      <c r="I14" s="4"/>
      <c r="J14" s="8">
        <f>SUM(J8:J13)</f>
        <v>0</v>
      </c>
      <c r="K14" s="4"/>
      <c r="L14" s="8">
        <f>SUM(L8:L13)</f>
        <v>53007816</v>
      </c>
      <c r="M14" s="4"/>
      <c r="N14" s="8">
        <f>SUM(N8:N13)</f>
        <v>56343025</v>
      </c>
      <c r="O14" s="4"/>
      <c r="P14" s="8">
        <f>SUM(P8:P13)</f>
        <v>0</v>
      </c>
      <c r="Q14" s="4"/>
      <c r="R14" s="8">
        <f>SUM(R8:R13)</f>
        <v>56343025</v>
      </c>
    </row>
    <row r="15" spans="1:18" ht="19.5" thickTop="1"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8" ht="18.75"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workbookViewId="0">
      <selection activeCell="S15" sqref="S15"/>
    </sheetView>
  </sheetViews>
  <sheetFormatPr defaultRowHeight="15"/>
  <cols>
    <col min="1" max="1" width="12.855468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3.25">
      <c r="A3" s="15" t="s">
        <v>91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3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3.25">
      <c r="A6" s="15" t="s">
        <v>3</v>
      </c>
      <c r="C6" s="16" t="s">
        <v>101</v>
      </c>
      <c r="D6" s="16" t="s">
        <v>101</v>
      </c>
      <c r="E6" s="16" t="s">
        <v>101</v>
      </c>
      <c r="F6" s="16" t="s">
        <v>101</v>
      </c>
      <c r="G6" s="16" t="s">
        <v>101</v>
      </c>
      <c r="I6" s="16" t="s">
        <v>93</v>
      </c>
      <c r="J6" s="16" t="s">
        <v>93</v>
      </c>
      <c r="K6" s="16" t="s">
        <v>93</v>
      </c>
      <c r="L6" s="16" t="s">
        <v>93</v>
      </c>
      <c r="M6" s="16" t="s">
        <v>93</v>
      </c>
      <c r="O6" s="16" t="s">
        <v>94</v>
      </c>
      <c r="P6" s="16" t="s">
        <v>94</v>
      </c>
      <c r="Q6" s="16" t="s">
        <v>94</v>
      </c>
      <c r="R6" s="16" t="s">
        <v>94</v>
      </c>
      <c r="S6" s="16" t="s">
        <v>94</v>
      </c>
    </row>
    <row r="7" spans="1:19" ht="23.25">
      <c r="A7" s="16" t="s">
        <v>3</v>
      </c>
      <c r="C7" s="16" t="s">
        <v>102</v>
      </c>
      <c r="E7" s="16" t="s">
        <v>103</v>
      </c>
      <c r="G7" s="19" t="s">
        <v>104</v>
      </c>
      <c r="I7" s="16" t="s">
        <v>105</v>
      </c>
      <c r="K7" s="19" t="s">
        <v>98</v>
      </c>
      <c r="M7" s="19" t="s">
        <v>106</v>
      </c>
      <c r="O7" s="16" t="s">
        <v>105</v>
      </c>
      <c r="Q7" s="19" t="s">
        <v>98</v>
      </c>
      <c r="S7" s="19" t="s">
        <v>106</v>
      </c>
    </row>
    <row r="8" spans="1:19" ht="18.75">
      <c r="A8" s="2" t="s">
        <v>52</v>
      </c>
      <c r="C8" s="6" t="s">
        <v>107</v>
      </c>
      <c r="E8" s="4">
        <v>1600000</v>
      </c>
      <c r="F8" s="4"/>
      <c r="G8" s="4">
        <v>600</v>
      </c>
      <c r="H8" s="4"/>
      <c r="I8" s="4">
        <v>0</v>
      </c>
      <c r="J8" s="4"/>
      <c r="K8" s="4">
        <v>0</v>
      </c>
      <c r="L8" s="4"/>
      <c r="M8" s="4">
        <f>I8-K8</f>
        <v>0</v>
      </c>
      <c r="N8" s="4"/>
      <c r="O8" s="4">
        <v>960000000</v>
      </c>
      <c r="P8" s="4"/>
      <c r="Q8" s="4">
        <v>121220826</v>
      </c>
      <c r="R8" s="4"/>
      <c r="S8" s="4">
        <f>O8-Q8</f>
        <v>838779174</v>
      </c>
    </row>
    <row r="9" spans="1:19" ht="18.75">
      <c r="A9" s="2" t="s">
        <v>128</v>
      </c>
      <c r="C9" s="6" t="s">
        <v>129</v>
      </c>
      <c r="E9" s="4">
        <v>16326826</v>
      </c>
      <c r="F9" s="4"/>
      <c r="G9" s="4">
        <v>550</v>
      </c>
      <c r="H9" s="4"/>
      <c r="I9" s="4">
        <v>-1688416475</v>
      </c>
      <c r="J9" s="4"/>
      <c r="K9" s="4">
        <v>0</v>
      </c>
      <c r="M9" s="4">
        <f>I9-K9</f>
        <v>-1688416475</v>
      </c>
      <c r="O9" s="4">
        <v>-1717865600</v>
      </c>
      <c r="Q9" s="4">
        <v>0</v>
      </c>
      <c r="R9" s="4"/>
      <c r="S9" s="4">
        <f>O9-Q9</f>
        <v>-1717865600</v>
      </c>
    </row>
    <row r="10" spans="1:19" ht="18.75">
      <c r="A10" s="2" t="s">
        <v>58</v>
      </c>
      <c r="C10" s="6" t="s">
        <v>130</v>
      </c>
      <c r="E10" s="4">
        <v>500000</v>
      </c>
      <c r="F10" s="4"/>
      <c r="G10" s="4">
        <v>4790</v>
      </c>
      <c r="H10" s="4"/>
      <c r="I10" s="4">
        <v>0</v>
      </c>
      <c r="J10" s="4"/>
      <c r="K10" s="4">
        <v>0</v>
      </c>
      <c r="L10" s="4"/>
      <c r="M10" s="4">
        <f t="shared" ref="M10" si="0">I10-K10</f>
        <v>0</v>
      </c>
      <c r="N10" s="4"/>
      <c r="O10" s="4">
        <v>0</v>
      </c>
      <c r="P10" s="4"/>
      <c r="Q10" s="4">
        <v>106583770</v>
      </c>
      <c r="R10" s="4"/>
      <c r="S10" s="4">
        <f>O10-Q10</f>
        <v>-106583770</v>
      </c>
    </row>
    <row r="11" spans="1:19" ht="18.75">
      <c r="A11" s="2" t="s">
        <v>131</v>
      </c>
      <c r="C11" s="25" t="s">
        <v>136</v>
      </c>
      <c r="D11" s="26"/>
      <c r="E11" s="21">
        <v>1000000</v>
      </c>
      <c r="F11" s="21"/>
      <c r="G11" s="21">
        <v>3860</v>
      </c>
      <c r="H11" s="4"/>
      <c r="I11" s="4">
        <v>0</v>
      </c>
      <c r="J11" s="4"/>
      <c r="K11" s="4">
        <v>155358444</v>
      </c>
      <c r="L11" s="4"/>
      <c r="M11" s="4">
        <f>I11-K11</f>
        <v>-155358444</v>
      </c>
      <c r="N11" s="4"/>
      <c r="O11" s="4">
        <v>0</v>
      </c>
      <c r="P11" s="4"/>
      <c r="Q11" s="4">
        <v>131157308</v>
      </c>
      <c r="R11" s="4"/>
      <c r="S11" s="4">
        <f t="shared" ref="S11" si="1">O11-Q11</f>
        <v>-131157308</v>
      </c>
    </row>
    <row r="12" spans="1:19" ht="18.75">
      <c r="A12" s="2" t="s">
        <v>132</v>
      </c>
      <c r="C12" s="25" t="s">
        <v>134</v>
      </c>
      <c r="D12" s="26"/>
      <c r="E12" s="21">
        <v>39768498</v>
      </c>
      <c r="F12" s="21"/>
      <c r="G12" s="21">
        <v>2250</v>
      </c>
      <c r="H12" s="4"/>
      <c r="I12" s="4">
        <v>-55897983000</v>
      </c>
      <c r="J12" s="4"/>
      <c r="K12" s="4">
        <v>0</v>
      </c>
      <c r="L12" s="4"/>
      <c r="M12" s="4">
        <f>I12-K12</f>
        <v>-55897983000</v>
      </c>
      <c r="N12" s="4"/>
      <c r="O12" s="4">
        <v>-55897983000</v>
      </c>
      <c r="P12" s="4"/>
      <c r="Q12" s="4">
        <v>0</v>
      </c>
      <c r="R12" s="4"/>
      <c r="S12" s="4">
        <f>O12-Q12</f>
        <v>-55897983000</v>
      </c>
    </row>
    <row r="13" spans="1:19" ht="18.75">
      <c r="A13" s="2" t="s">
        <v>133</v>
      </c>
      <c r="C13" s="25" t="s">
        <v>135</v>
      </c>
      <c r="D13" s="26"/>
      <c r="E13" s="21">
        <v>30000000</v>
      </c>
      <c r="F13" s="21"/>
      <c r="G13" s="21">
        <v>50</v>
      </c>
      <c r="H13" s="4"/>
      <c r="I13" s="4">
        <v>-1500000000</v>
      </c>
      <c r="J13" s="4"/>
      <c r="K13" s="4">
        <v>0</v>
      </c>
      <c r="L13" s="4"/>
      <c r="M13" s="4">
        <f>I13-K13</f>
        <v>-1500000000</v>
      </c>
      <c r="N13" s="4"/>
      <c r="O13" s="4">
        <v>-1500000000</v>
      </c>
      <c r="P13" s="4"/>
      <c r="Q13" s="4">
        <v>0</v>
      </c>
      <c r="R13" s="4"/>
      <c r="S13" s="4">
        <f>O13-Q13</f>
        <v>-1500000000</v>
      </c>
    </row>
    <row r="14" spans="1:19" ht="19.5" thickBot="1">
      <c r="E14" s="4"/>
      <c r="F14" s="4"/>
      <c r="G14" s="4"/>
      <c r="H14" s="4"/>
      <c r="I14" s="8">
        <f>SUM(I8:I13)</f>
        <v>-59086399475</v>
      </c>
      <c r="J14" s="4"/>
      <c r="K14" s="8">
        <f>SUM(K8:K13)</f>
        <v>155358444</v>
      </c>
      <c r="L14" s="4"/>
      <c r="M14" s="8">
        <f>SUM(M8:M13)</f>
        <v>-59241757919</v>
      </c>
      <c r="N14" s="4"/>
      <c r="O14" s="8">
        <f>SUM(O8:O13)</f>
        <v>-58155848600</v>
      </c>
      <c r="P14" s="4"/>
      <c r="Q14" s="8">
        <f>SUM(Q8:Q13)</f>
        <v>358961904</v>
      </c>
      <c r="R14" s="4"/>
      <c r="S14" s="8">
        <f>SUM(S8:S13)</f>
        <v>-58514810504</v>
      </c>
    </row>
    <row r="15" spans="1:19" ht="19.5" thickTop="1"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E16" s="3"/>
    </row>
    <row r="17" spans="5:5">
      <c r="E17" s="3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60"/>
  <sheetViews>
    <sheetView rightToLeft="1" workbookViewId="0">
      <selection activeCell="I57" sqref="I57"/>
    </sheetView>
  </sheetViews>
  <sheetFormatPr defaultRowHeight="15"/>
  <cols>
    <col min="1" max="1" width="27.5703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18.85546875" style="1" bestFit="1" customWidth="1"/>
    <col min="20" max="16384" width="9.140625" style="1"/>
  </cols>
  <sheetData>
    <row r="2" spans="1:19" ht="23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9" ht="23.25">
      <c r="A3" s="15" t="s">
        <v>91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9" ht="23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9" ht="23.25">
      <c r="A6" s="15" t="s">
        <v>3</v>
      </c>
      <c r="C6" s="16" t="s">
        <v>93</v>
      </c>
      <c r="D6" s="16" t="s">
        <v>93</v>
      </c>
      <c r="E6" s="16" t="s">
        <v>93</v>
      </c>
      <c r="F6" s="16" t="s">
        <v>93</v>
      </c>
      <c r="G6" s="16" t="s">
        <v>93</v>
      </c>
      <c r="H6" s="16" t="s">
        <v>93</v>
      </c>
      <c r="I6" s="16" t="s">
        <v>93</v>
      </c>
      <c r="K6" s="16" t="s">
        <v>94</v>
      </c>
      <c r="L6" s="16" t="s">
        <v>94</v>
      </c>
      <c r="M6" s="16" t="s">
        <v>94</v>
      </c>
      <c r="N6" s="16" t="s">
        <v>94</v>
      </c>
      <c r="O6" s="16" t="s">
        <v>94</v>
      </c>
      <c r="P6" s="16" t="s">
        <v>94</v>
      </c>
      <c r="Q6" s="16" t="s">
        <v>94</v>
      </c>
    </row>
    <row r="7" spans="1:19" ht="23.25">
      <c r="A7" s="16" t="s">
        <v>3</v>
      </c>
      <c r="C7" s="16" t="s">
        <v>7</v>
      </c>
      <c r="E7" s="19" t="s">
        <v>108</v>
      </c>
      <c r="G7" s="19" t="s">
        <v>109</v>
      </c>
      <c r="I7" s="19" t="s">
        <v>110</v>
      </c>
      <c r="K7" s="19" t="s">
        <v>7</v>
      </c>
      <c r="M7" s="19" t="s">
        <v>108</v>
      </c>
      <c r="O7" s="19" t="s">
        <v>109</v>
      </c>
      <c r="Q7" s="19" t="s">
        <v>110</v>
      </c>
    </row>
    <row r="8" spans="1:19" ht="18.75">
      <c r="A8" s="2" t="s">
        <v>44</v>
      </c>
      <c r="C8" s="4">
        <v>5430800</v>
      </c>
      <c r="D8" s="4"/>
      <c r="E8" s="4">
        <v>97388700789</v>
      </c>
      <c r="F8" s="4"/>
      <c r="G8" s="4">
        <v>82164968182</v>
      </c>
      <c r="H8" s="4"/>
      <c r="I8" s="4">
        <v>15223732607</v>
      </c>
      <c r="J8" s="4"/>
      <c r="K8" s="4">
        <v>5430800</v>
      </c>
      <c r="L8" s="4"/>
      <c r="M8" s="4">
        <v>97388700789</v>
      </c>
      <c r="N8" s="4"/>
      <c r="O8" s="4">
        <v>83514589867</v>
      </c>
      <c r="P8" s="4"/>
      <c r="Q8" s="4">
        <v>13874110922</v>
      </c>
      <c r="S8" s="20"/>
    </row>
    <row r="9" spans="1:19" ht="18.75">
      <c r="A9" s="2" t="s">
        <v>43</v>
      </c>
      <c r="C9" s="4">
        <v>1800000</v>
      </c>
      <c r="D9" s="4"/>
      <c r="E9" s="4">
        <v>15101607600</v>
      </c>
      <c r="F9" s="4"/>
      <c r="G9" s="4">
        <v>14439570300</v>
      </c>
      <c r="H9" s="4"/>
      <c r="I9" s="4">
        <v>662037300</v>
      </c>
      <c r="J9" s="4"/>
      <c r="K9" s="4">
        <v>1800000</v>
      </c>
      <c r="L9" s="4"/>
      <c r="M9" s="4">
        <v>15101607600</v>
      </c>
      <c r="N9" s="4"/>
      <c r="O9" s="4">
        <v>14904785700</v>
      </c>
      <c r="P9" s="4"/>
      <c r="Q9" s="4">
        <v>196821900</v>
      </c>
      <c r="S9" s="20"/>
    </row>
    <row r="10" spans="1:19" ht="18.75">
      <c r="A10" s="2" t="s">
        <v>17</v>
      </c>
      <c r="C10" s="4">
        <v>12418268</v>
      </c>
      <c r="D10" s="4"/>
      <c r="E10" s="4">
        <v>56500224080</v>
      </c>
      <c r="F10" s="4"/>
      <c r="G10" s="4">
        <v>52500645185</v>
      </c>
      <c r="H10" s="4"/>
      <c r="I10" s="4">
        <v>3999578895</v>
      </c>
      <c r="J10" s="4"/>
      <c r="K10" s="4">
        <v>12418268</v>
      </c>
      <c r="L10" s="4"/>
      <c r="M10" s="4">
        <v>56500224080</v>
      </c>
      <c r="N10" s="4"/>
      <c r="O10" s="4">
        <v>48451688773</v>
      </c>
      <c r="P10" s="4"/>
      <c r="Q10" s="4">
        <v>8048535307</v>
      </c>
      <c r="S10" s="20"/>
    </row>
    <row r="11" spans="1:19" ht="18.75">
      <c r="A11" s="2" t="s">
        <v>39</v>
      </c>
      <c r="C11" s="4">
        <v>5200000</v>
      </c>
      <c r="D11" s="4"/>
      <c r="E11" s="4">
        <v>57479947200</v>
      </c>
      <c r="F11" s="4"/>
      <c r="G11" s="4">
        <v>52931174400</v>
      </c>
      <c r="H11" s="4"/>
      <c r="I11" s="4">
        <v>4548772800</v>
      </c>
      <c r="J11" s="4"/>
      <c r="K11" s="4">
        <v>5200000</v>
      </c>
      <c r="L11" s="4"/>
      <c r="M11" s="4">
        <v>57479947200</v>
      </c>
      <c r="N11" s="4"/>
      <c r="O11" s="4">
        <v>47555352000</v>
      </c>
      <c r="P11" s="4"/>
      <c r="Q11" s="4">
        <v>9924595200</v>
      </c>
      <c r="S11" s="20"/>
    </row>
    <row r="12" spans="1:19" ht="18.75">
      <c r="A12" s="2" t="s">
        <v>63</v>
      </c>
      <c r="C12" s="4">
        <v>7000000</v>
      </c>
      <c r="D12" s="4"/>
      <c r="E12" s="4">
        <v>32453744400</v>
      </c>
      <c r="F12" s="4"/>
      <c r="G12" s="4">
        <v>33498057376</v>
      </c>
      <c r="H12" s="4"/>
      <c r="I12" s="4">
        <v>-1044312976</v>
      </c>
      <c r="J12" s="4"/>
      <c r="K12" s="4">
        <v>7000000</v>
      </c>
      <c r="L12" s="4"/>
      <c r="M12" s="4">
        <v>32453744400</v>
      </c>
      <c r="N12" s="4"/>
      <c r="O12" s="4">
        <v>33498057376</v>
      </c>
      <c r="P12" s="4"/>
      <c r="Q12" s="4">
        <v>-1044312976</v>
      </c>
      <c r="S12" s="20"/>
    </row>
    <row r="13" spans="1:19" ht="18.75">
      <c r="A13" s="2" t="s">
        <v>20</v>
      </c>
      <c r="C13" s="4">
        <v>5200000</v>
      </c>
      <c r="D13" s="4"/>
      <c r="E13" s="4">
        <v>67869757800</v>
      </c>
      <c r="F13" s="4"/>
      <c r="G13" s="4">
        <v>61149979800</v>
      </c>
      <c r="H13" s="4"/>
      <c r="I13" s="4">
        <v>6719778000</v>
      </c>
      <c r="J13" s="4"/>
      <c r="K13" s="4">
        <v>5200000</v>
      </c>
      <c r="L13" s="4"/>
      <c r="M13" s="4">
        <v>67869757800</v>
      </c>
      <c r="N13" s="4"/>
      <c r="O13" s="4">
        <v>61253361000</v>
      </c>
      <c r="P13" s="4"/>
      <c r="Q13" s="4">
        <v>6616396800</v>
      </c>
      <c r="S13" s="20"/>
    </row>
    <row r="14" spans="1:19" ht="18.75">
      <c r="A14" s="2" t="s">
        <v>55</v>
      </c>
      <c r="C14" s="4">
        <v>5000000</v>
      </c>
      <c r="D14" s="4"/>
      <c r="E14" s="4">
        <v>43937010000</v>
      </c>
      <c r="F14" s="4"/>
      <c r="G14" s="4">
        <v>39165570000</v>
      </c>
      <c r="H14" s="4"/>
      <c r="I14" s="4">
        <v>4771440000</v>
      </c>
      <c r="J14" s="4"/>
      <c r="K14" s="4">
        <v>5000000</v>
      </c>
      <c r="L14" s="4"/>
      <c r="M14" s="4">
        <v>43937010000</v>
      </c>
      <c r="N14" s="4"/>
      <c r="O14" s="4">
        <v>37383913800</v>
      </c>
      <c r="P14" s="4"/>
      <c r="Q14" s="4">
        <v>6553096200</v>
      </c>
      <c r="S14" s="20"/>
    </row>
    <row r="15" spans="1:19" ht="18.75">
      <c r="A15" s="2" t="s">
        <v>34</v>
      </c>
      <c r="C15" s="4">
        <v>3300000</v>
      </c>
      <c r="D15" s="4"/>
      <c r="E15" s="4">
        <v>29874284055</v>
      </c>
      <c r="F15" s="4"/>
      <c r="G15" s="4">
        <v>26811516600</v>
      </c>
      <c r="H15" s="4"/>
      <c r="I15" s="4">
        <v>3062767455</v>
      </c>
      <c r="J15" s="4"/>
      <c r="K15" s="4">
        <v>3300000</v>
      </c>
      <c r="L15" s="4"/>
      <c r="M15" s="4">
        <v>29874284055</v>
      </c>
      <c r="N15" s="4"/>
      <c r="O15" s="4">
        <v>28845342900</v>
      </c>
      <c r="P15" s="4"/>
      <c r="Q15" s="4">
        <v>1028941155</v>
      </c>
      <c r="S15" s="20"/>
    </row>
    <row r="16" spans="1:19" ht="18.75">
      <c r="A16" s="2" t="s">
        <v>22</v>
      </c>
      <c r="C16" s="4">
        <v>2009950</v>
      </c>
      <c r="D16" s="4"/>
      <c r="E16" s="4">
        <v>34904899232</v>
      </c>
      <c r="F16" s="4"/>
      <c r="G16" s="4">
        <v>30689138649</v>
      </c>
      <c r="H16" s="4"/>
      <c r="I16" s="4">
        <v>4215760583</v>
      </c>
      <c r="J16" s="4"/>
      <c r="K16" s="4">
        <v>2009950</v>
      </c>
      <c r="L16" s="4"/>
      <c r="M16" s="4">
        <v>34904899232</v>
      </c>
      <c r="N16" s="4"/>
      <c r="O16" s="4">
        <v>29030806287</v>
      </c>
      <c r="P16" s="4"/>
      <c r="Q16" s="4">
        <v>5874092945</v>
      </c>
      <c r="S16" s="20"/>
    </row>
    <row r="17" spans="1:19" ht="18.75">
      <c r="A17" s="2" t="s">
        <v>16</v>
      </c>
      <c r="C17" s="4">
        <v>50000000</v>
      </c>
      <c r="D17" s="4"/>
      <c r="E17" s="4">
        <v>169535227500</v>
      </c>
      <c r="F17" s="4"/>
      <c r="G17" s="4">
        <v>156670318698</v>
      </c>
      <c r="H17" s="4"/>
      <c r="I17" s="4">
        <v>12864908802</v>
      </c>
      <c r="J17" s="4"/>
      <c r="K17" s="4">
        <v>50000000</v>
      </c>
      <c r="L17" s="4"/>
      <c r="M17" s="4">
        <v>169535227500</v>
      </c>
      <c r="N17" s="4"/>
      <c r="O17" s="4">
        <v>130150581903</v>
      </c>
      <c r="P17" s="4"/>
      <c r="Q17" s="4">
        <v>39384645597</v>
      </c>
      <c r="S17" s="20"/>
    </row>
    <row r="18" spans="1:19" ht="18.75">
      <c r="A18" s="2" t="s">
        <v>19</v>
      </c>
      <c r="C18" s="4">
        <v>2000000</v>
      </c>
      <c r="D18" s="4"/>
      <c r="E18" s="4">
        <v>71571600000</v>
      </c>
      <c r="F18" s="4"/>
      <c r="G18" s="4">
        <v>71273385000</v>
      </c>
      <c r="H18" s="4"/>
      <c r="I18" s="4">
        <v>298215000</v>
      </c>
      <c r="J18" s="4"/>
      <c r="K18" s="4">
        <v>2000000</v>
      </c>
      <c r="L18" s="4"/>
      <c r="M18" s="4">
        <v>71571600000</v>
      </c>
      <c r="N18" s="4"/>
      <c r="O18" s="4">
        <v>71173980000</v>
      </c>
      <c r="P18" s="4"/>
      <c r="Q18" s="4">
        <v>397620000</v>
      </c>
      <c r="S18" s="20"/>
    </row>
    <row r="19" spans="1:19" ht="18.75">
      <c r="A19" s="2" t="s">
        <v>25</v>
      </c>
      <c r="C19" s="4">
        <v>1123919</v>
      </c>
      <c r="D19" s="4"/>
      <c r="E19" s="4">
        <v>52007134794</v>
      </c>
      <c r="F19" s="4"/>
      <c r="G19" s="4">
        <v>48487854996</v>
      </c>
      <c r="H19" s="4"/>
      <c r="I19" s="4">
        <v>3519279798</v>
      </c>
      <c r="J19" s="4"/>
      <c r="K19" s="4">
        <v>1123919</v>
      </c>
      <c r="L19" s="4"/>
      <c r="M19" s="4">
        <v>52007134794</v>
      </c>
      <c r="N19" s="4"/>
      <c r="O19" s="4">
        <v>48320270244</v>
      </c>
      <c r="P19" s="4"/>
      <c r="Q19" s="4">
        <v>3686864550</v>
      </c>
      <c r="S19" s="20"/>
    </row>
    <row r="20" spans="1:19" ht="18.75">
      <c r="A20" s="2" t="s">
        <v>52</v>
      </c>
      <c r="C20" s="4">
        <v>1600000</v>
      </c>
      <c r="D20" s="4"/>
      <c r="E20" s="4">
        <v>12342124800</v>
      </c>
      <c r="F20" s="4"/>
      <c r="G20" s="4">
        <v>11769552000</v>
      </c>
      <c r="H20" s="4"/>
      <c r="I20" s="4">
        <v>572572800</v>
      </c>
      <c r="J20" s="4"/>
      <c r="K20" s="4">
        <v>1600000</v>
      </c>
      <c r="L20" s="4"/>
      <c r="M20" s="4">
        <v>12342124800</v>
      </c>
      <c r="N20" s="4"/>
      <c r="O20" s="4">
        <v>12676125600</v>
      </c>
      <c r="P20" s="4"/>
      <c r="Q20" s="4">
        <v>-334000800</v>
      </c>
      <c r="S20" s="20"/>
    </row>
    <row r="21" spans="1:19" ht="18.75">
      <c r="A21" s="2" t="s">
        <v>31</v>
      </c>
      <c r="C21" s="4">
        <v>2006375</v>
      </c>
      <c r="D21" s="4"/>
      <c r="E21" s="4">
        <v>32369713625</v>
      </c>
      <c r="F21" s="4"/>
      <c r="G21" s="4">
        <v>29497724246</v>
      </c>
      <c r="H21" s="4"/>
      <c r="I21" s="4">
        <v>2871989379</v>
      </c>
      <c r="J21" s="4"/>
      <c r="K21" s="4">
        <v>2006375</v>
      </c>
      <c r="L21" s="4"/>
      <c r="M21" s="4">
        <v>32369713625</v>
      </c>
      <c r="N21" s="4"/>
      <c r="O21" s="4">
        <v>30076110996</v>
      </c>
      <c r="P21" s="4"/>
      <c r="Q21" s="4">
        <v>2293602629</v>
      </c>
      <c r="S21" s="20"/>
    </row>
    <row r="22" spans="1:19" ht="18.75">
      <c r="A22" s="2" t="s">
        <v>58</v>
      </c>
      <c r="C22" s="4">
        <v>500000</v>
      </c>
      <c r="D22" s="4"/>
      <c r="E22" s="4">
        <v>22838298750</v>
      </c>
      <c r="F22" s="4"/>
      <c r="G22" s="4">
        <v>22187196000</v>
      </c>
      <c r="H22" s="4"/>
      <c r="I22" s="4">
        <v>651102750</v>
      </c>
      <c r="J22" s="4"/>
      <c r="K22" s="4">
        <v>500000</v>
      </c>
      <c r="L22" s="4"/>
      <c r="M22" s="4">
        <v>22838298750</v>
      </c>
      <c r="N22" s="4"/>
      <c r="O22" s="4">
        <v>20631507750</v>
      </c>
      <c r="P22" s="4"/>
      <c r="Q22" s="4">
        <v>2206791000</v>
      </c>
      <c r="S22" s="20"/>
    </row>
    <row r="23" spans="1:19" ht="18.75">
      <c r="A23" s="2" t="s">
        <v>48</v>
      </c>
      <c r="C23" s="4">
        <v>156594</v>
      </c>
      <c r="D23" s="4"/>
      <c r="E23" s="4">
        <v>9858091286</v>
      </c>
      <c r="F23" s="4"/>
      <c r="G23" s="4">
        <v>8710860388</v>
      </c>
      <c r="H23" s="4"/>
      <c r="I23" s="4">
        <v>1147230898</v>
      </c>
      <c r="J23" s="4"/>
      <c r="K23" s="4">
        <v>156594</v>
      </c>
      <c r="L23" s="4"/>
      <c r="M23" s="4">
        <v>9858091286</v>
      </c>
      <c r="N23" s="4"/>
      <c r="O23" s="4">
        <v>9034637901</v>
      </c>
      <c r="P23" s="4"/>
      <c r="Q23" s="4">
        <v>823453385</v>
      </c>
      <c r="S23" s="20"/>
    </row>
    <row r="24" spans="1:19" ht="18.75">
      <c r="A24" s="2" t="s">
        <v>46</v>
      </c>
      <c r="C24" s="4">
        <v>1000000</v>
      </c>
      <c r="D24" s="4"/>
      <c r="E24" s="4">
        <v>33241032000</v>
      </c>
      <c r="F24" s="4"/>
      <c r="G24" s="4">
        <v>29443761000</v>
      </c>
      <c r="H24" s="4"/>
      <c r="I24" s="4">
        <v>3797271000</v>
      </c>
      <c r="J24" s="4"/>
      <c r="K24" s="4">
        <v>1000000</v>
      </c>
      <c r="L24" s="4"/>
      <c r="M24" s="4">
        <v>33241032000</v>
      </c>
      <c r="N24" s="4"/>
      <c r="O24" s="4">
        <v>29387246080</v>
      </c>
      <c r="P24" s="4"/>
      <c r="Q24" s="4">
        <v>3853785920</v>
      </c>
      <c r="S24" s="20"/>
    </row>
    <row r="25" spans="1:19" ht="18.75">
      <c r="A25" s="2" t="s">
        <v>56</v>
      </c>
      <c r="C25" s="4">
        <v>20000000</v>
      </c>
      <c r="D25" s="4"/>
      <c r="E25" s="4">
        <v>154077750000</v>
      </c>
      <c r="F25" s="4"/>
      <c r="G25" s="4">
        <v>137576520000</v>
      </c>
      <c r="H25" s="4"/>
      <c r="I25" s="4">
        <v>16501230000</v>
      </c>
      <c r="J25" s="4"/>
      <c r="K25" s="4">
        <v>20000000</v>
      </c>
      <c r="L25" s="4"/>
      <c r="M25" s="4">
        <v>154077750000</v>
      </c>
      <c r="N25" s="4"/>
      <c r="O25" s="4">
        <v>139167000099</v>
      </c>
      <c r="P25" s="4"/>
      <c r="Q25" s="4">
        <v>14910749901</v>
      </c>
      <c r="S25" s="20"/>
    </row>
    <row r="26" spans="1:19" ht="18.75">
      <c r="A26" s="2" t="s">
        <v>45</v>
      </c>
      <c r="C26" s="4">
        <v>4600000</v>
      </c>
      <c r="D26" s="4"/>
      <c r="E26" s="4">
        <v>109605941100</v>
      </c>
      <c r="F26" s="4"/>
      <c r="G26" s="4">
        <v>93601736100</v>
      </c>
      <c r="H26" s="4"/>
      <c r="I26" s="4">
        <v>16004205000</v>
      </c>
      <c r="J26" s="4"/>
      <c r="K26" s="4">
        <v>4600000</v>
      </c>
      <c r="L26" s="4"/>
      <c r="M26" s="4">
        <v>109605941100</v>
      </c>
      <c r="N26" s="4"/>
      <c r="O26" s="4">
        <v>93556009800</v>
      </c>
      <c r="P26" s="4"/>
      <c r="Q26" s="4">
        <v>16049931300</v>
      </c>
      <c r="S26" s="20"/>
    </row>
    <row r="27" spans="1:19" ht="18.75">
      <c r="A27" s="2" t="s">
        <v>49</v>
      </c>
      <c r="C27" s="4">
        <v>8568762</v>
      </c>
      <c r="D27" s="4"/>
      <c r="E27" s="4">
        <v>22895786904</v>
      </c>
      <c r="F27" s="4"/>
      <c r="G27" s="4">
        <v>21890689115</v>
      </c>
      <c r="H27" s="4"/>
      <c r="I27" s="4">
        <v>1005097789</v>
      </c>
      <c r="J27" s="4"/>
      <c r="K27" s="4">
        <v>8568762</v>
      </c>
      <c r="L27" s="4"/>
      <c r="M27" s="4">
        <v>22895786904</v>
      </c>
      <c r="N27" s="4"/>
      <c r="O27" s="4">
        <v>21081500218</v>
      </c>
      <c r="P27" s="4"/>
      <c r="Q27" s="4">
        <v>1814286686</v>
      </c>
      <c r="S27" s="20"/>
    </row>
    <row r="28" spans="1:19" ht="18.75">
      <c r="A28" s="2" t="s">
        <v>15</v>
      </c>
      <c r="C28" s="4">
        <v>10015010</v>
      </c>
      <c r="D28" s="4"/>
      <c r="E28" s="4">
        <v>38427923865</v>
      </c>
      <c r="F28" s="4"/>
      <c r="G28" s="4">
        <v>33679188195</v>
      </c>
      <c r="H28" s="4"/>
      <c r="I28" s="4">
        <v>4748735670</v>
      </c>
      <c r="J28" s="4"/>
      <c r="K28" s="4">
        <v>10015010</v>
      </c>
      <c r="L28" s="4"/>
      <c r="M28" s="4">
        <v>38427923865</v>
      </c>
      <c r="N28" s="4"/>
      <c r="O28" s="4">
        <v>33460168940</v>
      </c>
      <c r="P28" s="4"/>
      <c r="Q28" s="4">
        <v>4967754925</v>
      </c>
      <c r="S28" s="20"/>
    </row>
    <row r="29" spans="1:19" ht="18.75">
      <c r="A29" s="2" t="s">
        <v>30</v>
      </c>
      <c r="C29" s="4">
        <v>2417362</v>
      </c>
      <c r="D29" s="4"/>
      <c r="E29" s="4">
        <v>79370386332</v>
      </c>
      <c r="F29" s="4"/>
      <c r="G29" s="4">
        <v>75958156583</v>
      </c>
      <c r="H29" s="4"/>
      <c r="I29" s="4">
        <v>3412229749</v>
      </c>
      <c r="J29" s="4"/>
      <c r="K29" s="4">
        <v>2417362</v>
      </c>
      <c r="L29" s="4"/>
      <c r="M29" s="4">
        <v>79370386332</v>
      </c>
      <c r="N29" s="4"/>
      <c r="O29" s="4">
        <v>72209509817</v>
      </c>
      <c r="P29" s="4"/>
      <c r="Q29" s="4">
        <v>7160876515</v>
      </c>
      <c r="S29" s="20"/>
    </row>
    <row r="30" spans="1:19" ht="18.75">
      <c r="A30" s="2" t="s">
        <v>53</v>
      </c>
      <c r="C30" s="4">
        <v>1073224</v>
      </c>
      <c r="D30" s="4"/>
      <c r="E30" s="4">
        <v>33765432739</v>
      </c>
      <c r="F30" s="4"/>
      <c r="G30" s="4">
        <v>27524428583</v>
      </c>
      <c r="H30" s="4"/>
      <c r="I30" s="4">
        <v>6241004156</v>
      </c>
      <c r="J30" s="4"/>
      <c r="K30" s="4">
        <v>1073224</v>
      </c>
      <c r="L30" s="4"/>
      <c r="M30" s="4">
        <v>33765432739</v>
      </c>
      <c r="N30" s="4"/>
      <c r="O30" s="4">
        <v>27631112415</v>
      </c>
      <c r="P30" s="4"/>
      <c r="Q30" s="4">
        <v>6134320324</v>
      </c>
      <c r="S30" s="20"/>
    </row>
    <row r="31" spans="1:19" ht="18.75">
      <c r="A31" s="2" t="s">
        <v>40</v>
      </c>
      <c r="C31" s="4">
        <v>1511111</v>
      </c>
      <c r="D31" s="4"/>
      <c r="E31" s="4">
        <v>14089884563</v>
      </c>
      <c r="F31" s="4"/>
      <c r="G31" s="4">
        <v>13368867016</v>
      </c>
      <c r="H31" s="4"/>
      <c r="I31" s="4">
        <v>721017547</v>
      </c>
      <c r="J31" s="4"/>
      <c r="K31" s="4">
        <v>1511111</v>
      </c>
      <c r="L31" s="4"/>
      <c r="M31" s="4">
        <v>14089884563</v>
      </c>
      <c r="N31" s="4"/>
      <c r="O31" s="4">
        <v>10640310784</v>
      </c>
      <c r="P31" s="4"/>
      <c r="Q31" s="4">
        <v>3449573779</v>
      </c>
      <c r="S31" s="20"/>
    </row>
    <row r="32" spans="1:19" ht="18.75">
      <c r="A32" s="2" t="s">
        <v>54</v>
      </c>
      <c r="C32" s="4">
        <v>2500666</v>
      </c>
      <c r="D32" s="4"/>
      <c r="E32" s="4">
        <v>54215015283</v>
      </c>
      <c r="F32" s="4"/>
      <c r="G32" s="4">
        <v>48746283801</v>
      </c>
      <c r="H32" s="4"/>
      <c r="I32" s="4">
        <v>5468731482</v>
      </c>
      <c r="J32" s="4"/>
      <c r="K32" s="4">
        <v>2500666</v>
      </c>
      <c r="L32" s="4"/>
      <c r="M32" s="4">
        <v>54215015283</v>
      </c>
      <c r="N32" s="4"/>
      <c r="O32" s="4">
        <v>49765456486</v>
      </c>
      <c r="P32" s="4"/>
      <c r="Q32" s="4">
        <v>4449558797</v>
      </c>
      <c r="S32" s="20"/>
    </row>
    <row r="33" spans="1:19" ht="18.75">
      <c r="A33" s="2" t="s">
        <v>64</v>
      </c>
      <c r="C33" s="4">
        <v>2000000</v>
      </c>
      <c r="D33" s="4"/>
      <c r="E33" s="4">
        <v>28986498000</v>
      </c>
      <c r="F33" s="4"/>
      <c r="G33" s="4">
        <v>29113100175</v>
      </c>
      <c r="H33" s="4"/>
      <c r="I33" s="4">
        <v>-126602175</v>
      </c>
      <c r="J33" s="4"/>
      <c r="K33" s="4">
        <v>2000000</v>
      </c>
      <c r="L33" s="4"/>
      <c r="M33" s="4">
        <v>28986498000</v>
      </c>
      <c r="N33" s="4"/>
      <c r="O33" s="4">
        <v>29113100175</v>
      </c>
      <c r="P33" s="4"/>
      <c r="Q33" s="4">
        <v>-126602175</v>
      </c>
      <c r="S33" s="20"/>
    </row>
    <row r="34" spans="1:19" ht="18.75">
      <c r="A34" s="2" t="s">
        <v>41</v>
      </c>
      <c r="C34" s="4">
        <v>1900000</v>
      </c>
      <c r="D34" s="4"/>
      <c r="E34" s="4">
        <v>71694862200</v>
      </c>
      <c r="F34" s="4"/>
      <c r="G34" s="4">
        <v>58430092800</v>
      </c>
      <c r="H34" s="4"/>
      <c r="I34" s="4">
        <v>13264769400</v>
      </c>
      <c r="J34" s="4"/>
      <c r="K34" s="4">
        <v>1900000</v>
      </c>
      <c r="L34" s="4"/>
      <c r="M34" s="4">
        <v>71694862200</v>
      </c>
      <c r="N34" s="4"/>
      <c r="O34" s="4">
        <v>52524697728</v>
      </c>
      <c r="P34" s="4"/>
      <c r="Q34" s="4">
        <v>19170164472</v>
      </c>
      <c r="S34" s="20"/>
    </row>
    <row r="35" spans="1:19" ht="18.75">
      <c r="A35" s="2" t="s">
        <v>27</v>
      </c>
      <c r="C35" s="4">
        <v>600000</v>
      </c>
      <c r="D35" s="4"/>
      <c r="E35" s="4">
        <v>37664554500</v>
      </c>
      <c r="F35" s="4"/>
      <c r="G35" s="4">
        <v>36680445000</v>
      </c>
      <c r="H35" s="4"/>
      <c r="I35" s="4">
        <v>984109500</v>
      </c>
      <c r="J35" s="4"/>
      <c r="K35" s="4">
        <v>600000</v>
      </c>
      <c r="L35" s="4"/>
      <c r="M35" s="4">
        <v>37664554500</v>
      </c>
      <c r="N35" s="4"/>
      <c r="O35" s="4">
        <v>37903126789</v>
      </c>
      <c r="P35" s="4"/>
      <c r="Q35" s="4">
        <v>-238572289</v>
      </c>
      <c r="S35" s="20"/>
    </row>
    <row r="36" spans="1:19" ht="18.75">
      <c r="A36" s="2" t="s">
        <v>23</v>
      </c>
      <c r="C36" s="4">
        <v>1800000</v>
      </c>
      <c r="D36" s="4"/>
      <c r="E36" s="4">
        <v>9608487300</v>
      </c>
      <c r="F36" s="4"/>
      <c r="G36" s="4">
        <v>8821199700</v>
      </c>
      <c r="H36" s="4"/>
      <c r="I36" s="4">
        <v>787287600</v>
      </c>
      <c r="J36" s="4"/>
      <c r="K36" s="4">
        <v>1800000</v>
      </c>
      <c r="L36" s="4"/>
      <c r="M36" s="4">
        <v>9608487300</v>
      </c>
      <c r="N36" s="4"/>
      <c r="O36" s="4">
        <v>9680058900</v>
      </c>
      <c r="P36" s="4"/>
      <c r="Q36" s="4">
        <v>-71571600</v>
      </c>
      <c r="S36" s="20"/>
    </row>
    <row r="37" spans="1:19" ht="18.75">
      <c r="A37" s="2" t="s">
        <v>38</v>
      </c>
      <c r="C37" s="4">
        <v>35000000</v>
      </c>
      <c r="D37" s="4"/>
      <c r="E37" s="4">
        <v>308950740000</v>
      </c>
      <c r="F37" s="4"/>
      <c r="G37" s="4">
        <v>268244392500</v>
      </c>
      <c r="H37" s="4"/>
      <c r="I37" s="4">
        <v>40706347500</v>
      </c>
      <c r="J37" s="4"/>
      <c r="K37" s="4">
        <v>35000000</v>
      </c>
      <c r="L37" s="4"/>
      <c r="M37" s="4">
        <v>308950740000</v>
      </c>
      <c r="N37" s="4"/>
      <c r="O37" s="4">
        <v>272419402578</v>
      </c>
      <c r="P37" s="4"/>
      <c r="Q37" s="4">
        <v>36531337422</v>
      </c>
      <c r="S37" s="20"/>
    </row>
    <row r="38" spans="1:19" ht="18.75">
      <c r="A38" s="2" t="s">
        <v>50</v>
      </c>
      <c r="C38" s="4">
        <v>3131631</v>
      </c>
      <c r="D38" s="4"/>
      <c r="E38" s="4">
        <v>61419446506</v>
      </c>
      <c r="F38" s="4"/>
      <c r="G38" s="4">
        <v>57559329239</v>
      </c>
      <c r="H38" s="4"/>
      <c r="I38" s="4">
        <v>3860117267</v>
      </c>
      <c r="J38" s="4"/>
      <c r="K38" s="4">
        <v>3131631</v>
      </c>
      <c r="L38" s="4"/>
      <c r="M38" s="4">
        <v>61419446506</v>
      </c>
      <c r="N38" s="4"/>
      <c r="O38" s="4">
        <v>58773398379</v>
      </c>
      <c r="P38" s="4"/>
      <c r="Q38" s="4">
        <v>2646048127</v>
      </c>
      <c r="S38" s="20"/>
    </row>
    <row r="39" spans="1:19" ht="18.75">
      <c r="A39" s="2" t="s">
        <v>51</v>
      </c>
      <c r="C39" s="4">
        <v>48000000</v>
      </c>
      <c r="D39" s="4"/>
      <c r="E39" s="4">
        <v>303940728000</v>
      </c>
      <c r="F39" s="4"/>
      <c r="G39" s="4">
        <v>254317752000</v>
      </c>
      <c r="H39" s="4"/>
      <c r="I39" s="4">
        <v>49622976000</v>
      </c>
      <c r="J39" s="4"/>
      <c r="K39" s="4">
        <v>48000000</v>
      </c>
      <c r="L39" s="4"/>
      <c r="M39" s="4">
        <v>303940728000</v>
      </c>
      <c r="N39" s="4"/>
      <c r="O39" s="4">
        <v>256226328012</v>
      </c>
      <c r="P39" s="4"/>
      <c r="Q39" s="4">
        <v>47714399988</v>
      </c>
      <c r="S39" s="20"/>
    </row>
    <row r="40" spans="1:19" ht="18.75">
      <c r="A40" s="2" t="s">
        <v>32</v>
      </c>
      <c r="C40" s="4">
        <v>877970</v>
      </c>
      <c r="D40" s="4"/>
      <c r="E40" s="4">
        <v>16940001383</v>
      </c>
      <c r="F40" s="4"/>
      <c r="G40" s="4">
        <v>14525899971</v>
      </c>
      <c r="H40" s="4"/>
      <c r="I40" s="4">
        <v>2414101412</v>
      </c>
      <c r="J40" s="4"/>
      <c r="K40" s="4">
        <v>877970</v>
      </c>
      <c r="L40" s="4"/>
      <c r="M40" s="4">
        <v>16940001383</v>
      </c>
      <c r="N40" s="4"/>
      <c r="O40" s="4">
        <v>14941412871</v>
      </c>
      <c r="P40" s="4"/>
      <c r="Q40" s="4">
        <v>1998588512</v>
      </c>
      <c r="S40" s="20"/>
    </row>
    <row r="41" spans="1:19" ht="18.75">
      <c r="A41" s="2" t="s">
        <v>21</v>
      </c>
      <c r="C41" s="4">
        <v>550000</v>
      </c>
      <c r="D41" s="4"/>
      <c r="E41" s="4">
        <v>95398481475</v>
      </c>
      <c r="F41" s="4"/>
      <c r="G41" s="4">
        <v>89461020825</v>
      </c>
      <c r="H41" s="4"/>
      <c r="I41" s="4">
        <v>5937460650</v>
      </c>
      <c r="J41" s="4"/>
      <c r="K41" s="4">
        <v>550000</v>
      </c>
      <c r="L41" s="4"/>
      <c r="M41" s="4">
        <v>95398481475</v>
      </c>
      <c r="N41" s="4"/>
      <c r="O41" s="4">
        <v>88537051350</v>
      </c>
      <c r="P41" s="4"/>
      <c r="Q41" s="4">
        <v>6861430125</v>
      </c>
      <c r="S41" s="20"/>
    </row>
    <row r="42" spans="1:19" ht="18.75">
      <c r="A42" s="2" t="s">
        <v>26</v>
      </c>
      <c r="C42" s="4">
        <v>1411034</v>
      </c>
      <c r="D42" s="4"/>
      <c r="E42" s="4">
        <v>7840748363</v>
      </c>
      <c r="F42" s="4"/>
      <c r="G42" s="4">
        <v>6626063554</v>
      </c>
      <c r="H42" s="4"/>
      <c r="I42" s="4">
        <v>1214684809</v>
      </c>
      <c r="J42" s="4"/>
      <c r="K42" s="4">
        <v>1411034</v>
      </c>
      <c r="L42" s="4"/>
      <c r="M42" s="4">
        <v>7840748363</v>
      </c>
      <c r="N42" s="4"/>
      <c r="O42" s="4">
        <v>7184313616</v>
      </c>
      <c r="P42" s="4"/>
      <c r="Q42" s="4">
        <v>656434747</v>
      </c>
      <c r="S42" s="20"/>
    </row>
    <row r="43" spans="1:19" ht="18.75">
      <c r="A43" s="2" t="s">
        <v>60</v>
      </c>
      <c r="C43" s="4">
        <v>2353955</v>
      </c>
      <c r="D43" s="4"/>
      <c r="E43" s="4">
        <v>18134604500</v>
      </c>
      <c r="F43" s="4"/>
      <c r="G43" s="4">
        <v>15911652980</v>
      </c>
      <c r="H43" s="4"/>
      <c r="I43" s="4">
        <v>2222951520</v>
      </c>
      <c r="J43" s="4"/>
      <c r="K43" s="4">
        <v>2353955</v>
      </c>
      <c r="L43" s="4"/>
      <c r="M43" s="4">
        <v>18134604500</v>
      </c>
      <c r="N43" s="4"/>
      <c r="O43" s="4">
        <v>15911652980</v>
      </c>
      <c r="P43" s="4"/>
      <c r="Q43" s="4">
        <v>2222951520</v>
      </c>
      <c r="S43" s="20"/>
    </row>
    <row r="44" spans="1:19" ht="18.75">
      <c r="A44" s="2" t="s">
        <v>47</v>
      </c>
      <c r="C44" s="4">
        <v>19250000</v>
      </c>
      <c r="D44" s="4"/>
      <c r="E44" s="4">
        <v>85994768475</v>
      </c>
      <c r="F44" s="4"/>
      <c r="G44" s="4">
        <v>84636150637</v>
      </c>
      <c r="H44" s="4"/>
      <c r="I44" s="4">
        <v>1358617838</v>
      </c>
      <c r="J44" s="4"/>
      <c r="K44" s="4">
        <v>19250000</v>
      </c>
      <c r="L44" s="4"/>
      <c r="M44" s="4">
        <v>85994768475</v>
      </c>
      <c r="N44" s="4"/>
      <c r="O44" s="4">
        <v>83301390000</v>
      </c>
      <c r="P44" s="4"/>
      <c r="Q44" s="4">
        <v>2693378475</v>
      </c>
      <c r="S44" s="20"/>
    </row>
    <row r="45" spans="1:19" ht="18.75">
      <c r="A45" s="2" t="s">
        <v>57</v>
      </c>
      <c r="C45" s="4">
        <v>3030000</v>
      </c>
      <c r="D45" s="4"/>
      <c r="E45" s="4">
        <v>68974147350</v>
      </c>
      <c r="F45" s="4"/>
      <c r="G45" s="4">
        <v>69064506495</v>
      </c>
      <c r="H45" s="4"/>
      <c r="I45" s="4">
        <v>-90359145</v>
      </c>
      <c r="J45" s="4"/>
      <c r="K45" s="4">
        <v>3030000</v>
      </c>
      <c r="L45" s="4"/>
      <c r="M45" s="4">
        <v>68974147350</v>
      </c>
      <c r="N45" s="4"/>
      <c r="O45" s="4">
        <v>72708992010</v>
      </c>
      <c r="P45" s="4"/>
      <c r="Q45" s="4">
        <v>-3734844660</v>
      </c>
      <c r="S45" s="20"/>
    </row>
    <row r="46" spans="1:19" ht="18.75">
      <c r="A46" s="2" t="s">
        <v>59</v>
      </c>
      <c r="C46" s="4">
        <v>9360000</v>
      </c>
      <c r="D46" s="4"/>
      <c r="E46" s="4">
        <v>59919743520</v>
      </c>
      <c r="F46" s="4"/>
      <c r="G46" s="4">
        <v>51824995560</v>
      </c>
      <c r="H46" s="4"/>
      <c r="I46" s="4">
        <v>8094747960</v>
      </c>
      <c r="J46" s="4"/>
      <c r="K46" s="4">
        <v>9360000</v>
      </c>
      <c r="L46" s="4"/>
      <c r="M46" s="4">
        <v>59919743520</v>
      </c>
      <c r="N46" s="4"/>
      <c r="O46" s="4">
        <v>48419618832</v>
      </c>
      <c r="P46" s="4"/>
      <c r="Q46" s="4">
        <v>11500124688</v>
      </c>
      <c r="S46" s="20"/>
    </row>
    <row r="47" spans="1:19" ht="18.75">
      <c r="A47" s="2" t="s">
        <v>61</v>
      </c>
      <c r="C47" s="4">
        <v>16326826</v>
      </c>
      <c r="D47" s="4"/>
      <c r="E47" s="4">
        <v>54288284233</v>
      </c>
      <c r="F47" s="4"/>
      <c r="G47" s="4">
        <v>49825121852</v>
      </c>
      <c r="H47" s="4"/>
      <c r="I47" s="4">
        <f>S31</f>
        <v>0</v>
      </c>
      <c r="J47" s="4"/>
      <c r="K47" s="4">
        <v>16326826</v>
      </c>
      <c r="L47" s="4"/>
      <c r="M47" s="4">
        <v>54288284233</v>
      </c>
      <c r="N47" s="4"/>
      <c r="O47" s="4">
        <v>49825121852</v>
      </c>
      <c r="P47" s="4"/>
      <c r="Q47" s="4">
        <v>4463162381</v>
      </c>
      <c r="S47" s="20"/>
    </row>
    <row r="48" spans="1:19" ht="18.75">
      <c r="A48" s="2" t="s">
        <v>62</v>
      </c>
      <c r="C48" s="4">
        <v>15611111</v>
      </c>
      <c r="D48" s="4"/>
      <c r="E48" s="4">
        <v>42582009096</v>
      </c>
      <c r="F48" s="4"/>
      <c r="G48" s="4">
        <v>40041569195</v>
      </c>
      <c r="H48" s="4"/>
      <c r="I48" s="4">
        <v>2540439901</v>
      </c>
      <c r="J48" s="4"/>
      <c r="K48" s="4">
        <v>15611111</v>
      </c>
      <c r="L48" s="4"/>
      <c r="M48" s="4">
        <v>42582009096</v>
      </c>
      <c r="N48" s="4"/>
      <c r="O48" s="4">
        <v>40041569195</v>
      </c>
      <c r="P48" s="4"/>
      <c r="Q48" s="4">
        <v>2540439901</v>
      </c>
      <c r="S48" s="20"/>
    </row>
    <row r="49" spans="1:19" ht="18.75">
      <c r="A49" s="2" t="s">
        <v>42</v>
      </c>
      <c r="C49" s="4">
        <v>3200000</v>
      </c>
      <c r="D49" s="4"/>
      <c r="E49" s="4">
        <v>22712054400</v>
      </c>
      <c r="F49" s="4"/>
      <c r="G49" s="4">
        <v>20262715200</v>
      </c>
      <c r="H49" s="4"/>
      <c r="I49" s="4">
        <v>2449339200</v>
      </c>
      <c r="J49" s="4"/>
      <c r="K49" s="4">
        <v>3200000</v>
      </c>
      <c r="L49" s="4"/>
      <c r="M49" s="4">
        <v>22712054400</v>
      </c>
      <c r="N49" s="4"/>
      <c r="O49" s="4">
        <v>20421763200</v>
      </c>
      <c r="P49" s="4"/>
      <c r="Q49" s="4">
        <v>2290291200</v>
      </c>
      <c r="S49" s="20"/>
    </row>
    <row r="50" spans="1:19" ht="18.75">
      <c r="A50" s="2" t="s">
        <v>36</v>
      </c>
      <c r="C50" s="4">
        <v>33931109</v>
      </c>
      <c r="D50" s="4"/>
      <c r="E50" s="4">
        <v>83176253810</v>
      </c>
      <c r="F50" s="4"/>
      <c r="G50" s="4">
        <v>78116870975</v>
      </c>
      <c r="H50" s="4"/>
      <c r="I50" s="4">
        <v>5059382835</v>
      </c>
      <c r="J50" s="4"/>
      <c r="K50" s="4">
        <v>33931109</v>
      </c>
      <c r="L50" s="4"/>
      <c r="M50" s="4">
        <v>83176253810</v>
      </c>
      <c r="N50" s="4"/>
      <c r="O50" s="4">
        <v>78386704726</v>
      </c>
      <c r="P50" s="4"/>
      <c r="Q50" s="4">
        <v>4789549084</v>
      </c>
      <c r="S50" s="20"/>
    </row>
    <row r="51" spans="1:19" ht="18.75">
      <c r="A51" s="2" t="s">
        <v>33</v>
      </c>
      <c r="C51" s="4">
        <v>18186340</v>
      </c>
      <c r="D51" s="4"/>
      <c r="E51" s="4">
        <v>46930828795</v>
      </c>
      <c r="F51" s="4"/>
      <c r="G51" s="4">
        <v>44074484053</v>
      </c>
      <c r="H51" s="4"/>
      <c r="I51" s="4">
        <v>2856344742</v>
      </c>
      <c r="J51" s="4"/>
      <c r="K51" s="4">
        <v>18186340</v>
      </c>
      <c r="L51" s="4"/>
      <c r="M51" s="4">
        <v>46930828795</v>
      </c>
      <c r="N51" s="4"/>
      <c r="O51" s="4">
        <v>41814717643</v>
      </c>
      <c r="P51" s="4"/>
      <c r="Q51" s="4">
        <v>5116111152</v>
      </c>
      <c r="S51" s="20"/>
    </row>
    <row r="52" spans="1:19" ht="18.75">
      <c r="A52" s="2" t="s">
        <v>18</v>
      </c>
      <c r="C52" s="4">
        <v>24427301</v>
      </c>
      <c r="D52" s="4"/>
      <c r="E52" s="4">
        <v>84671189495</v>
      </c>
      <c r="F52" s="4"/>
      <c r="G52" s="4">
        <v>79110620985</v>
      </c>
      <c r="H52" s="4"/>
      <c r="I52" s="4">
        <v>5560568510</v>
      </c>
      <c r="J52" s="4"/>
      <c r="K52" s="4">
        <v>24427301</v>
      </c>
      <c r="L52" s="4"/>
      <c r="M52" s="4">
        <v>84671189495</v>
      </c>
      <c r="N52" s="4"/>
      <c r="O52" s="4">
        <v>84501215785</v>
      </c>
      <c r="P52" s="4"/>
      <c r="Q52" s="4">
        <v>169973710</v>
      </c>
      <c r="S52" s="20"/>
    </row>
    <row r="53" spans="1:19" ht="18.75">
      <c r="A53" s="2" t="s">
        <v>29</v>
      </c>
      <c r="C53" s="4">
        <v>4300000</v>
      </c>
      <c r="D53" s="4"/>
      <c r="E53" s="4">
        <v>137849883750</v>
      </c>
      <c r="F53" s="4"/>
      <c r="G53" s="4">
        <v>122889431250</v>
      </c>
      <c r="H53" s="4"/>
      <c r="I53" s="4">
        <v>14960452500</v>
      </c>
      <c r="J53" s="4"/>
      <c r="K53" s="4">
        <v>4300000</v>
      </c>
      <c r="L53" s="4"/>
      <c r="M53" s="4">
        <v>137849883750</v>
      </c>
      <c r="N53" s="4"/>
      <c r="O53" s="4">
        <v>113485718227</v>
      </c>
      <c r="P53" s="4"/>
      <c r="Q53" s="4">
        <v>24364165523</v>
      </c>
      <c r="S53" s="20"/>
    </row>
    <row r="54" spans="1:19" ht="18.75">
      <c r="A54" s="2" t="s">
        <v>24</v>
      </c>
      <c r="C54" s="4">
        <v>540000</v>
      </c>
      <c r="D54" s="4"/>
      <c r="E54" s="4">
        <v>98758072260</v>
      </c>
      <c r="F54" s="4"/>
      <c r="G54" s="4">
        <v>97620083820</v>
      </c>
      <c r="H54" s="4"/>
      <c r="I54" s="4">
        <v>1137988440</v>
      </c>
      <c r="J54" s="4"/>
      <c r="K54" s="4">
        <v>540000</v>
      </c>
      <c r="L54" s="4"/>
      <c r="M54" s="4">
        <v>98758072260</v>
      </c>
      <c r="N54" s="4"/>
      <c r="O54" s="4">
        <v>98661450600</v>
      </c>
      <c r="P54" s="4"/>
      <c r="Q54" s="4">
        <v>96621660</v>
      </c>
      <c r="S54" s="20"/>
    </row>
    <row r="55" spans="1:19" ht="18.75">
      <c r="A55" s="2" t="s">
        <v>35</v>
      </c>
      <c r="C55" s="4">
        <v>1000000</v>
      </c>
      <c r="D55" s="4"/>
      <c r="E55" s="4">
        <v>30726085500</v>
      </c>
      <c r="F55" s="4"/>
      <c r="G55" s="4">
        <v>29026260000</v>
      </c>
      <c r="H55" s="4"/>
      <c r="I55" s="4">
        <v>1699825500</v>
      </c>
      <c r="J55" s="4"/>
      <c r="K55" s="4">
        <v>1000000</v>
      </c>
      <c r="L55" s="4"/>
      <c r="M55" s="4">
        <v>30726085500</v>
      </c>
      <c r="N55" s="4"/>
      <c r="O55" s="4">
        <v>29274772500</v>
      </c>
      <c r="P55" s="4"/>
      <c r="Q55" s="4">
        <v>1451313000</v>
      </c>
      <c r="S55" s="20"/>
    </row>
    <row r="56" spans="1:19" ht="19.5" thickBot="1">
      <c r="C56" s="4"/>
      <c r="D56" s="4"/>
      <c r="E56" s="8">
        <f>SUM(E8:E55)</f>
        <v>3122883991608</v>
      </c>
      <c r="F56" s="4"/>
      <c r="G56" s="8">
        <f>SUM(G8:G55)</f>
        <v>2829920900979</v>
      </c>
      <c r="H56" s="4"/>
      <c r="I56" s="28">
        <f>SUM(I8:I55)</f>
        <v>288499928248</v>
      </c>
      <c r="J56" s="4"/>
      <c r="K56" s="4"/>
      <c r="L56" s="4"/>
      <c r="M56" s="8">
        <f>SUM(M8:M55)</f>
        <v>3122883991608</v>
      </c>
      <c r="N56" s="4"/>
      <c r="O56" s="8">
        <f>SUM(O8:O55)</f>
        <v>2787457004684</v>
      </c>
      <c r="P56" s="4"/>
      <c r="Q56" s="8">
        <f>SUM(Q8:Q55)</f>
        <v>335426986924</v>
      </c>
      <c r="S56" s="20"/>
    </row>
    <row r="57" spans="1:19" ht="19.5" thickTop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S57" s="20"/>
    </row>
    <row r="58" spans="1:19" ht="18.75">
      <c r="G58" s="3"/>
      <c r="I58" s="4"/>
      <c r="O58" s="13"/>
      <c r="Q58" s="13"/>
    </row>
    <row r="59" spans="1:19">
      <c r="G59" s="13"/>
      <c r="I59" s="13"/>
    </row>
    <row r="60" spans="1:19">
      <c r="I60" s="1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conditionalFormatting sqref="S1:S1048576 I1:I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6"/>
  <sheetViews>
    <sheetView rightToLeft="1" topLeftCell="A2" workbookViewId="0">
      <selection activeCell="Q20" sqref="Q20"/>
    </sheetView>
  </sheetViews>
  <sheetFormatPr defaultRowHeight="15"/>
  <cols>
    <col min="1" max="1" width="26.42578125" style="1" bestFit="1" customWidth="1"/>
    <col min="2" max="2" width="1" style="1" customWidth="1"/>
    <col min="3" max="3" width="11.140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3.25">
      <c r="A3" s="15" t="s">
        <v>91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3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3.25">
      <c r="A6" s="15" t="s">
        <v>3</v>
      </c>
      <c r="C6" s="16" t="s">
        <v>93</v>
      </c>
      <c r="D6" s="16" t="s">
        <v>93</v>
      </c>
      <c r="E6" s="16" t="s">
        <v>93</v>
      </c>
      <c r="F6" s="16" t="s">
        <v>93</v>
      </c>
      <c r="G6" s="16" t="s">
        <v>93</v>
      </c>
      <c r="H6" s="16" t="s">
        <v>93</v>
      </c>
      <c r="I6" s="16" t="s">
        <v>93</v>
      </c>
      <c r="K6" s="16" t="s">
        <v>94</v>
      </c>
      <c r="L6" s="16" t="s">
        <v>94</v>
      </c>
      <c r="M6" s="16" t="s">
        <v>94</v>
      </c>
      <c r="N6" s="16" t="s">
        <v>94</v>
      </c>
      <c r="O6" s="16" t="s">
        <v>94</v>
      </c>
      <c r="P6" s="16" t="s">
        <v>94</v>
      </c>
      <c r="Q6" s="16" t="s">
        <v>94</v>
      </c>
    </row>
    <row r="7" spans="1:17" ht="23.25">
      <c r="A7" s="16" t="s">
        <v>3</v>
      </c>
      <c r="C7" s="19" t="s">
        <v>7</v>
      </c>
      <c r="E7" s="19" t="s">
        <v>108</v>
      </c>
      <c r="G7" s="19" t="s">
        <v>109</v>
      </c>
      <c r="I7" s="19" t="s">
        <v>111</v>
      </c>
      <c r="K7" s="19" t="s">
        <v>7</v>
      </c>
      <c r="M7" s="19" t="s">
        <v>108</v>
      </c>
      <c r="O7" s="19" t="s">
        <v>109</v>
      </c>
      <c r="Q7" s="19" t="s">
        <v>111</v>
      </c>
    </row>
    <row r="8" spans="1:17" ht="18.75">
      <c r="A8" s="2" t="s">
        <v>16</v>
      </c>
      <c r="C8" s="4">
        <v>1462337</v>
      </c>
      <c r="D8" s="4"/>
      <c r="E8" s="4">
        <v>4797424322</v>
      </c>
      <c r="F8" s="4"/>
      <c r="G8" s="4">
        <v>3806480231</v>
      </c>
      <c r="H8" s="4"/>
      <c r="I8" s="4">
        <v>990944091</v>
      </c>
      <c r="J8" s="4"/>
      <c r="K8" s="4">
        <v>20178287</v>
      </c>
      <c r="L8" s="4"/>
      <c r="M8" s="4">
        <v>66505849178</v>
      </c>
      <c r="N8" s="4"/>
      <c r="O8" s="4">
        <v>52524315892</v>
      </c>
      <c r="P8" s="4"/>
      <c r="Q8" s="4">
        <v>13981533286</v>
      </c>
    </row>
    <row r="9" spans="1:17" ht="18.75">
      <c r="A9" s="2" t="s">
        <v>32</v>
      </c>
      <c r="C9" s="4">
        <v>1022030</v>
      </c>
      <c r="D9" s="4"/>
      <c r="E9" s="4">
        <v>19959221755</v>
      </c>
      <c r="F9" s="4"/>
      <c r="G9" s="4">
        <v>17393045529</v>
      </c>
      <c r="H9" s="4"/>
      <c r="I9" s="4">
        <v>2566176226</v>
      </c>
      <c r="J9" s="4"/>
      <c r="K9" s="4">
        <v>1022030</v>
      </c>
      <c r="L9" s="4"/>
      <c r="M9" s="4">
        <v>19959221755</v>
      </c>
      <c r="N9" s="4"/>
      <c r="O9" s="4">
        <v>17393045529</v>
      </c>
      <c r="P9" s="4"/>
      <c r="Q9" s="4">
        <v>2566176226</v>
      </c>
    </row>
    <row r="10" spans="1:17" ht="18.75">
      <c r="A10" s="2" t="s">
        <v>28</v>
      </c>
      <c r="C10" s="4">
        <v>885000</v>
      </c>
      <c r="D10" s="4"/>
      <c r="E10" s="4">
        <v>7032804504</v>
      </c>
      <c r="F10" s="4"/>
      <c r="G10" s="4">
        <v>3576994963</v>
      </c>
      <c r="H10" s="4"/>
      <c r="I10" s="4">
        <v>3455809541</v>
      </c>
      <c r="J10" s="4"/>
      <c r="K10" s="4">
        <v>885000</v>
      </c>
      <c r="L10" s="4"/>
      <c r="M10" s="4">
        <v>7032804504</v>
      </c>
      <c r="N10" s="4"/>
      <c r="O10" s="4">
        <v>3576994963</v>
      </c>
      <c r="P10" s="4"/>
      <c r="Q10" s="4">
        <v>3455809541</v>
      </c>
    </row>
    <row r="11" spans="1:17" ht="18.75">
      <c r="A11" s="2" t="s">
        <v>112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2000000</v>
      </c>
      <c r="L11" s="4"/>
      <c r="M11" s="4">
        <v>12029962553</v>
      </c>
      <c r="N11" s="4"/>
      <c r="O11" s="4">
        <v>13598604000</v>
      </c>
      <c r="P11" s="4"/>
      <c r="Q11" s="4">
        <v>-1568641447</v>
      </c>
    </row>
    <row r="12" spans="1:17" ht="18.75">
      <c r="A12" s="2" t="s">
        <v>113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J12" s="4"/>
      <c r="K12" s="4">
        <v>1500000</v>
      </c>
      <c r="L12" s="4"/>
      <c r="M12" s="4">
        <v>10208812997</v>
      </c>
      <c r="N12" s="4"/>
      <c r="O12" s="4">
        <v>9736719750</v>
      </c>
      <c r="P12" s="4"/>
      <c r="Q12" s="4">
        <v>472093247</v>
      </c>
    </row>
    <row r="13" spans="1:17" ht="18.75">
      <c r="A13" s="2" t="s">
        <v>56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J13" s="4"/>
      <c r="K13" s="4">
        <v>8000000</v>
      </c>
      <c r="L13" s="4"/>
      <c r="M13" s="4">
        <v>54994142515</v>
      </c>
      <c r="N13" s="4"/>
      <c r="O13" s="4">
        <v>55666799901</v>
      </c>
      <c r="P13" s="4"/>
      <c r="Q13" s="4">
        <v>-672657386</v>
      </c>
    </row>
    <row r="14" spans="1:17" ht="18.75">
      <c r="A14" s="2" t="s">
        <v>40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1700000</v>
      </c>
      <c r="L14" s="4"/>
      <c r="M14" s="4">
        <v>15073774288</v>
      </c>
      <c r="N14" s="4"/>
      <c r="O14" s="4">
        <v>11970350516</v>
      </c>
      <c r="P14" s="4"/>
      <c r="Q14" s="4">
        <v>3103423772</v>
      </c>
    </row>
    <row r="15" spans="1:17" ht="18.75">
      <c r="A15" s="2" t="s">
        <v>27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716253</v>
      </c>
      <c r="L15" s="4"/>
      <c r="M15" s="4">
        <v>46207430012</v>
      </c>
      <c r="N15" s="4"/>
      <c r="O15" s="4">
        <v>45247046486</v>
      </c>
      <c r="P15" s="4"/>
      <c r="Q15" s="4">
        <v>960383526</v>
      </c>
    </row>
    <row r="16" spans="1:17" ht="18.75">
      <c r="A16" s="2" t="s">
        <v>16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70178287</v>
      </c>
      <c r="L16" s="4"/>
      <c r="M16" s="4">
        <v>182674895129</v>
      </c>
      <c r="N16" s="4"/>
      <c r="O16" s="4">
        <v>219397483874</v>
      </c>
      <c r="P16" s="4"/>
      <c r="Q16" s="4">
        <v>-36722588744</v>
      </c>
    </row>
    <row r="17" spans="1:17" ht="18.75">
      <c r="A17" s="2" t="s">
        <v>38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2418598</v>
      </c>
      <c r="L17" s="4"/>
      <c r="M17" s="4">
        <v>18622437866</v>
      </c>
      <c r="N17" s="4"/>
      <c r="O17" s="4">
        <v>18824943409</v>
      </c>
      <c r="P17" s="4"/>
      <c r="Q17" s="4">
        <v>-202505543</v>
      </c>
    </row>
    <row r="18" spans="1:17" ht="18.75">
      <c r="A18" s="2" t="s">
        <v>51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2000000</v>
      </c>
      <c r="L18" s="4"/>
      <c r="M18" s="4">
        <v>11014074081</v>
      </c>
      <c r="N18" s="4"/>
      <c r="O18" s="4">
        <v>10676096988</v>
      </c>
      <c r="P18" s="4"/>
      <c r="Q18" s="4">
        <v>337977093</v>
      </c>
    </row>
    <row r="19" spans="1:17" ht="18.75">
      <c r="A19" s="2" t="s">
        <v>29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257130</v>
      </c>
      <c r="L19" s="4"/>
      <c r="M19" s="4">
        <v>7414926304</v>
      </c>
      <c r="N19" s="4"/>
      <c r="O19" s="4">
        <v>6786182054</v>
      </c>
      <c r="P19" s="4"/>
      <c r="Q19" s="4">
        <f>628744250+2665</f>
        <v>628746915</v>
      </c>
    </row>
    <row r="20" spans="1:17" ht="19.5" thickBot="1">
      <c r="C20" s="4"/>
      <c r="D20" s="4"/>
      <c r="E20" s="8">
        <f>SUM(E8:E19)</f>
        <v>31789450581</v>
      </c>
      <c r="F20" s="4"/>
      <c r="G20" s="8">
        <f>SUM(G8:G19)</f>
        <v>24776520723</v>
      </c>
      <c r="H20" s="4"/>
      <c r="I20" s="8">
        <f>SUM(I8:I19)</f>
        <v>7012929858</v>
      </c>
      <c r="J20" s="4"/>
      <c r="K20" s="4"/>
      <c r="L20" s="4"/>
      <c r="M20" s="8">
        <f>SUM(M8:M19)</f>
        <v>451738331182</v>
      </c>
      <c r="N20" s="4"/>
      <c r="O20" s="8">
        <f>SUM(O8:O19)</f>
        <v>465398583362</v>
      </c>
      <c r="P20" s="4"/>
      <c r="Q20" s="8">
        <f>SUM(Q8:Q19)</f>
        <v>-13660249514</v>
      </c>
    </row>
    <row r="21" spans="1:17" ht="19.5" thickTop="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8.7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8.7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8.7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8.7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>
      <c r="I26" s="13"/>
      <c r="Q26" s="1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89"/>
  <sheetViews>
    <sheetView rightToLeft="1" topLeftCell="A46" workbookViewId="0">
      <selection activeCell="Q13" sqref="Q13"/>
    </sheetView>
  </sheetViews>
  <sheetFormatPr defaultRowHeight="18.75"/>
  <cols>
    <col min="1" max="1" width="27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4.85546875" style="1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9.85546875" style="5" bestFit="1" customWidth="1"/>
    <col min="24" max="24" width="18.7109375" style="1" bestFit="1" customWidth="1"/>
    <col min="25" max="16384" width="9.140625" style="1"/>
  </cols>
  <sheetData>
    <row r="2" spans="1:24" ht="23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4" ht="23.25">
      <c r="A3" s="15" t="s">
        <v>91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4" ht="23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4" ht="23.25">
      <c r="A6" s="15" t="s">
        <v>3</v>
      </c>
      <c r="C6" s="16" t="s">
        <v>93</v>
      </c>
      <c r="D6" s="16" t="s">
        <v>93</v>
      </c>
      <c r="E6" s="16" t="s">
        <v>93</v>
      </c>
      <c r="F6" s="16" t="s">
        <v>93</v>
      </c>
      <c r="G6" s="16" t="s">
        <v>93</v>
      </c>
      <c r="H6" s="16" t="s">
        <v>93</v>
      </c>
      <c r="I6" s="16" t="s">
        <v>93</v>
      </c>
      <c r="J6" s="16" t="s">
        <v>93</v>
      </c>
      <c r="K6" s="16" t="s">
        <v>93</v>
      </c>
      <c r="M6" s="16" t="s">
        <v>94</v>
      </c>
      <c r="N6" s="16" t="s">
        <v>94</v>
      </c>
      <c r="O6" s="16" t="s">
        <v>94</v>
      </c>
      <c r="P6" s="16" t="s">
        <v>94</v>
      </c>
      <c r="Q6" s="16" t="s">
        <v>94</v>
      </c>
      <c r="R6" s="16" t="s">
        <v>94</v>
      </c>
      <c r="S6" s="16" t="s">
        <v>94</v>
      </c>
      <c r="T6" s="16" t="s">
        <v>94</v>
      </c>
      <c r="U6" s="16" t="s">
        <v>94</v>
      </c>
    </row>
    <row r="7" spans="1:24" ht="23.25">
      <c r="A7" s="16" t="s">
        <v>3</v>
      </c>
      <c r="C7" s="19" t="s">
        <v>114</v>
      </c>
      <c r="E7" s="19" t="s">
        <v>115</v>
      </c>
      <c r="G7" s="19" t="s">
        <v>116</v>
      </c>
      <c r="I7" s="19" t="s">
        <v>72</v>
      </c>
      <c r="K7" s="19" t="s">
        <v>117</v>
      </c>
      <c r="M7" s="19" t="s">
        <v>114</v>
      </c>
      <c r="O7" s="19" t="s">
        <v>115</v>
      </c>
      <c r="Q7" s="19" t="s">
        <v>116</v>
      </c>
      <c r="S7" s="19" t="s">
        <v>72</v>
      </c>
      <c r="U7" s="19" t="s">
        <v>117</v>
      </c>
      <c r="W7" s="22"/>
      <c r="X7" s="3"/>
    </row>
    <row r="8" spans="1:24">
      <c r="A8" s="2" t="s">
        <v>16</v>
      </c>
      <c r="C8" s="4">
        <v>0</v>
      </c>
      <c r="D8" s="4"/>
      <c r="E8" s="4">
        <v>12864908802</v>
      </c>
      <c r="F8" s="4"/>
      <c r="G8" s="4">
        <v>990944091</v>
      </c>
      <c r="H8" s="4"/>
      <c r="I8" s="4">
        <f>C8+E8+G8</f>
        <v>13855852893</v>
      </c>
      <c r="K8" s="7">
        <v>5.5826249074029381E-2</v>
      </c>
      <c r="M8" s="4">
        <v>0</v>
      </c>
      <c r="N8" s="4"/>
      <c r="O8" s="4">
        <v>39384645597</v>
      </c>
      <c r="P8" s="4"/>
      <c r="Q8" s="4">
        <v>13981533286</v>
      </c>
      <c r="R8" s="4"/>
      <c r="S8" s="4">
        <f>M8+O8+Q8</f>
        <v>53366178883</v>
      </c>
      <c r="U8" s="7">
        <v>0.1924513039088776</v>
      </c>
      <c r="W8" s="23"/>
      <c r="X8" s="7"/>
    </row>
    <row r="9" spans="1:24">
      <c r="A9" s="2" t="s">
        <v>32</v>
      </c>
      <c r="C9" s="4">
        <v>0</v>
      </c>
      <c r="D9" s="4"/>
      <c r="E9" s="4">
        <v>2414101412</v>
      </c>
      <c r="F9" s="4"/>
      <c r="G9" s="4">
        <v>2566176226</v>
      </c>
      <c r="H9" s="4"/>
      <c r="I9" s="4">
        <f t="shared" ref="I9:I59" si="0">C9+E9+G9</f>
        <v>4980277638</v>
      </c>
      <c r="K9" s="7">
        <v>2.0065904424928477E-2</v>
      </c>
      <c r="M9" s="4">
        <v>0</v>
      </c>
      <c r="N9" s="4"/>
      <c r="O9" s="4">
        <v>1998588512</v>
      </c>
      <c r="P9" s="4"/>
      <c r="Q9" s="4">
        <v>2566176226</v>
      </c>
      <c r="R9" s="4"/>
      <c r="S9" s="4">
        <f t="shared" ref="S9:S59" si="1">M9+O9+Q9</f>
        <v>4564764738</v>
      </c>
      <c r="U9" s="7">
        <v>1.6461641891044477E-2</v>
      </c>
      <c r="W9" s="23"/>
      <c r="X9" s="7"/>
    </row>
    <row r="10" spans="1:24">
      <c r="A10" s="2" t="s">
        <v>28</v>
      </c>
      <c r="C10" s="4">
        <v>0</v>
      </c>
      <c r="D10" s="4"/>
      <c r="E10" s="4">
        <v>0</v>
      </c>
      <c r="F10" s="4"/>
      <c r="G10" s="4">
        <v>3455809541</v>
      </c>
      <c r="H10" s="4"/>
      <c r="I10" s="4">
        <f t="shared" si="0"/>
        <v>3455809541</v>
      </c>
      <c r="K10" s="7">
        <v>1.3923710483801335E-2</v>
      </c>
      <c r="M10" s="4">
        <v>0</v>
      </c>
      <c r="N10" s="4"/>
      <c r="O10" s="4">
        <v>0</v>
      </c>
      <c r="P10" s="4"/>
      <c r="Q10" s="4">
        <v>3455809541</v>
      </c>
      <c r="R10" s="4"/>
      <c r="S10" s="4">
        <f t="shared" si="1"/>
        <v>3455809541</v>
      </c>
      <c r="U10" s="7">
        <v>1.2462482159052463E-2</v>
      </c>
      <c r="W10" s="23"/>
      <c r="X10" s="7"/>
    </row>
    <row r="11" spans="1:24">
      <c r="A11" s="2" t="s">
        <v>112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f t="shared" si="0"/>
        <v>0</v>
      </c>
      <c r="K11" s="7">
        <v>0</v>
      </c>
      <c r="M11" s="4">
        <v>0</v>
      </c>
      <c r="N11" s="4"/>
      <c r="O11" s="4">
        <v>0</v>
      </c>
      <c r="P11" s="4"/>
      <c r="Q11" s="4">
        <v>-1568641447</v>
      </c>
      <c r="R11" s="4"/>
      <c r="S11" s="4">
        <f t="shared" si="1"/>
        <v>-1568641447</v>
      </c>
      <c r="U11" s="7">
        <v>-5.6568991477264222E-3</v>
      </c>
      <c r="W11" s="23"/>
      <c r="X11" s="7"/>
    </row>
    <row r="12" spans="1:24">
      <c r="A12" s="2" t="s">
        <v>113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f t="shared" si="0"/>
        <v>0</v>
      </c>
      <c r="K12" s="7">
        <v>0</v>
      </c>
      <c r="M12" s="4">
        <v>0</v>
      </c>
      <c r="N12" s="4"/>
      <c r="O12" s="4">
        <v>0</v>
      </c>
      <c r="P12" s="4"/>
      <c r="Q12" s="4">
        <v>472093247</v>
      </c>
      <c r="R12" s="4"/>
      <c r="S12" s="4">
        <f t="shared" si="1"/>
        <v>472093247</v>
      </c>
      <c r="U12" s="7">
        <v>1.702482037376448E-3</v>
      </c>
      <c r="W12" s="23"/>
      <c r="X12" s="7"/>
    </row>
    <row r="13" spans="1:24">
      <c r="A13" s="2" t="s">
        <v>56</v>
      </c>
      <c r="C13" s="4">
        <v>0</v>
      </c>
      <c r="D13" s="4"/>
      <c r="E13" s="4">
        <v>16501230000</v>
      </c>
      <c r="F13" s="4"/>
      <c r="G13" s="4">
        <v>0</v>
      </c>
      <c r="H13" s="4"/>
      <c r="I13" s="4">
        <f t="shared" si="0"/>
        <v>16501230000</v>
      </c>
      <c r="K13" s="7">
        <v>6.6484667751722348E-2</v>
      </c>
      <c r="M13" s="4">
        <v>0</v>
      </c>
      <c r="N13" s="4"/>
      <c r="O13" s="4">
        <v>14910749901</v>
      </c>
      <c r="P13" s="4"/>
      <c r="Q13" s="4">
        <v>-672657386</v>
      </c>
      <c r="R13" s="4"/>
      <c r="S13" s="4">
        <f t="shared" si="1"/>
        <v>14238092515</v>
      </c>
      <c r="U13" s="7">
        <v>5.134599341831203E-2</v>
      </c>
      <c r="W13" s="23"/>
      <c r="X13" s="7"/>
    </row>
    <row r="14" spans="1:24">
      <c r="A14" s="2" t="s">
        <v>40</v>
      </c>
      <c r="C14" s="4">
        <v>0</v>
      </c>
      <c r="D14" s="4"/>
      <c r="E14" s="4">
        <v>721017547</v>
      </c>
      <c r="F14" s="4"/>
      <c r="G14" s="4">
        <v>0</v>
      </c>
      <c r="H14" s="4"/>
      <c r="I14" s="4">
        <f t="shared" si="0"/>
        <v>721017547</v>
      </c>
      <c r="K14" s="7">
        <v>2.9050326585022359E-3</v>
      </c>
      <c r="M14" s="4">
        <v>0</v>
      </c>
      <c r="N14" s="4"/>
      <c r="O14" s="4">
        <v>3449573779</v>
      </c>
      <c r="P14" s="4"/>
      <c r="Q14" s="4">
        <v>3103423772</v>
      </c>
      <c r="R14" s="4"/>
      <c r="S14" s="4">
        <f t="shared" si="1"/>
        <v>6552997551</v>
      </c>
      <c r="U14" s="7">
        <v>2.3631688638726396E-2</v>
      </c>
      <c r="W14" s="23"/>
      <c r="X14" s="7"/>
    </row>
    <row r="15" spans="1:24">
      <c r="A15" s="2" t="s">
        <v>27</v>
      </c>
      <c r="C15" s="4">
        <v>0</v>
      </c>
      <c r="D15" s="4"/>
      <c r="E15" s="4">
        <v>984109500</v>
      </c>
      <c r="F15" s="4"/>
      <c r="G15" s="4">
        <v>0</v>
      </c>
      <c r="H15" s="4"/>
      <c r="I15" s="4">
        <f t="shared" si="0"/>
        <v>984109500</v>
      </c>
      <c r="K15" s="7">
        <v>3.9650494623015139E-3</v>
      </c>
      <c r="M15" s="4">
        <v>0</v>
      </c>
      <c r="N15" s="4"/>
      <c r="O15" s="4">
        <v>-238572289</v>
      </c>
      <c r="P15" s="4"/>
      <c r="Q15" s="4">
        <v>960383526</v>
      </c>
      <c r="R15" s="4"/>
      <c r="S15" s="4">
        <f t="shared" si="1"/>
        <v>721811237</v>
      </c>
      <c r="U15" s="7">
        <v>2.6030252988748516E-3</v>
      </c>
      <c r="W15" s="23"/>
      <c r="X15" s="7"/>
    </row>
    <row r="16" spans="1:24">
      <c r="A16" s="2" t="s">
        <v>16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f t="shared" si="0"/>
        <v>0</v>
      </c>
      <c r="K16" s="7">
        <v>0</v>
      </c>
      <c r="M16" s="4">
        <v>0</v>
      </c>
      <c r="N16" s="4"/>
      <c r="O16" s="4">
        <v>0</v>
      </c>
      <c r="P16" s="4"/>
      <c r="Q16" s="4">
        <v>-36722588744</v>
      </c>
      <c r="R16" s="4"/>
      <c r="S16" s="4">
        <f t="shared" si="1"/>
        <v>-36722588744</v>
      </c>
      <c r="U16" s="7">
        <v>-0.13243050626102801</v>
      </c>
      <c r="W16" s="23"/>
      <c r="X16" s="7"/>
    </row>
    <row r="17" spans="1:24">
      <c r="A17" s="2" t="s">
        <v>38</v>
      </c>
      <c r="C17" s="4">
        <v>-55897983000</v>
      </c>
      <c r="E17" s="4">
        <v>40706347500</v>
      </c>
      <c r="F17" s="4"/>
      <c r="G17" s="4">
        <v>0</v>
      </c>
      <c r="H17" s="4"/>
      <c r="I17" s="4">
        <f t="shared" si="0"/>
        <v>-15191635500</v>
      </c>
      <c r="K17" s="7">
        <v>-6.1208215316238268E-2</v>
      </c>
      <c r="M17" s="4">
        <v>-55897983000</v>
      </c>
      <c r="N17" s="4"/>
      <c r="O17" s="4">
        <v>36531337422</v>
      </c>
      <c r="P17" s="4"/>
      <c r="Q17" s="4">
        <v>-202505543</v>
      </c>
      <c r="R17" s="4"/>
      <c r="S17" s="4">
        <f t="shared" si="1"/>
        <v>-19569151121</v>
      </c>
      <c r="U17" s="7">
        <v>-7.0571075697271474E-2</v>
      </c>
      <c r="W17" s="23"/>
      <c r="X17" s="7"/>
    </row>
    <row r="18" spans="1:24">
      <c r="A18" s="2" t="s">
        <v>51</v>
      </c>
      <c r="C18" s="4">
        <v>0</v>
      </c>
      <c r="D18" s="4"/>
      <c r="E18" s="4">
        <v>49622976000</v>
      </c>
      <c r="F18" s="4"/>
      <c r="G18" s="4">
        <v>0</v>
      </c>
      <c r="H18" s="4"/>
      <c r="I18" s="4">
        <f t="shared" si="0"/>
        <v>49622976000</v>
      </c>
      <c r="K18" s="7">
        <v>0.1999346153112036</v>
      </c>
      <c r="M18" s="4">
        <v>0</v>
      </c>
      <c r="N18" s="4"/>
      <c r="O18" s="4">
        <v>47714399988</v>
      </c>
      <c r="P18" s="4"/>
      <c r="Q18" s="4">
        <v>337977093</v>
      </c>
      <c r="R18" s="4"/>
      <c r="S18" s="4">
        <f t="shared" si="1"/>
        <v>48052377081</v>
      </c>
      <c r="U18" s="7">
        <v>0.17328845382455177</v>
      </c>
      <c r="W18" s="23"/>
      <c r="X18" s="7"/>
    </row>
    <row r="19" spans="1:24">
      <c r="A19" s="2" t="s">
        <v>29</v>
      </c>
      <c r="C19" s="4">
        <v>0</v>
      </c>
      <c r="D19" s="4"/>
      <c r="E19" s="4">
        <v>14960452500</v>
      </c>
      <c r="F19" s="4"/>
      <c r="G19" s="4">
        <v>0</v>
      </c>
      <c r="H19" s="4"/>
      <c r="I19" s="4">
        <f t="shared" si="0"/>
        <v>14960452500</v>
      </c>
      <c r="K19" s="7">
        <v>6.0276762027916951E-2</v>
      </c>
      <c r="M19" s="4">
        <v>0</v>
      </c>
      <c r="N19" s="4"/>
      <c r="O19" s="4">
        <v>24364165523</v>
      </c>
      <c r="P19" s="4"/>
      <c r="Q19" s="4">
        <f>628744250+2665</f>
        <v>628746915</v>
      </c>
      <c r="R19" s="4"/>
      <c r="S19" s="4">
        <f t="shared" si="1"/>
        <v>24992912438</v>
      </c>
      <c r="U19" s="7">
        <v>9.0130466296242967E-2</v>
      </c>
      <c r="W19" s="23"/>
      <c r="X19" s="7"/>
    </row>
    <row r="20" spans="1:24">
      <c r="A20" s="2" t="s">
        <v>52</v>
      </c>
      <c r="C20" s="4">
        <v>0</v>
      </c>
      <c r="D20" s="4"/>
      <c r="E20" s="4">
        <v>572572800</v>
      </c>
      <c r="F20" s="4"/>
      <c r="G20" s="4">
        <v>0</v>
      </c>
      <c r="H20" s="4"/>
      <c r="I20" s="4">
        <f t="shared" si="0"/>
        <v>572572800</v>
      </c>
      <c r="K20" s="7">
        <v>2.3069378689754261E-3</v>
      </c>
      <c r="M20" s="4">
        <v>838779174</v>
      </c>
      <c r="N20" s="4"/>
      <c r="O20" s="4">
        <v>-334000800</v>
      </c>
      <c r="P20" s="4"/>
      <c r="Q20" s="4">
        <v>0</v>
      </c>
      <c r="R20" s="4"/>
      <c r="S20" s="4">
        <f t="shared" si="1"/>
        <v>504778374</v>
      </c>
      <c r="U20" s="7">
        <v>1.8203524834387022E-3</v>
      </c>
      <c r="W20" s="23"/>
      <c r="X20" s="7"/>
    </row>
    <row r="21" spans="1:24">
      <c r="A21" s="2" t="s">
        <v>44</v>
      </c>
      <c r="C21" s="4">
        <v>0</v>
      </c>
      <c r="D21" s="4"/>
      <c r="E21" s="4">
        <v>15223732607</v>
      </c>
      <c r="F21" s="4"/>
      <c r="G21" s="4">
        <v>0</v>
      </c>
      <c r="H21" s="4"/>
      <c r="I21" s="4">
        <f t="shared" si="0"/>
        <v>15223732607</v>
      </c>
      <c r="K21" s="7">
        <v>6.1337536918002894E-2</v>
      </c>
      <c r="M21" s="4">
        <v>0</v>
      </c>
      <c r="N21" s="4"/>
      <c r="O21" s="4">
        <v>13874110922</v>
      </c>
      <c r="P21" s="4"/>
      <c r="Q21" s="4">
        <v>0</v>
      </c>
      <c r="R21" s="4"/>
      <c r="S21" s="4">
        <f t="shared" si="1"/>
        <v>13874110922</v>
      </c>
      <c r="U21" s="7">
        <v>5.0033388063425083E-2</v>
      </c>
      <c r="W21" s="23"/>
      <c r="X21" s="7"/>
    </row>
    <row r="22" spans="1:24">
      <c r="A22" s="2" t="s">
        <v>43</v>
      </c>
      <c r="C22" s="4">
        <v>0</v>
      </c>
      <c r="D22" s="4"/>
      <c r="E22" s="4">
        <v>662037300</v>
      </c>
      <c r="F22" s="4"/>
      <c r="G22" s="4">
        <v>0</v>
      </c>
      <c r="H22" s="4"/>
      <c r="I22" s="4">
        <f t="shared" si="0"/>
        <v>662037300</v>
      </c>
      <c r="K22" s="7">
        <v>2.6673969110028364E-3</v>
      </c>
      <c r="M22" s="4">
        <v>0</v>
      </c>
      <c r="N22" s="4"/>
      <c r="O22" s="4">
        <v>196821900</v>
      </c>
      <c r="P22" s="4"/>
      <c r="Q22" s="4">
        <v>0</v>
      </c>
      <c r="R22" s="4"/>
      <c r="S22" s="4">
        <f t="shared" si="1"/>
        <v>196821900</v>
      </c>
      <c r="U22" s="7">
        <v>7.0978721140720644E-4</v>
      </c>
      <c r="W22" s="23"/>
      <c r="X22" s="7"/>
    </row>
    <row r="23" spans="1:24">
      <c r="A23" s="2" t="s">
        <v>17</v>
      </c>
      <c r="C23" s="4">
        <v>0</v>
      </c>
      <c r="D23" s="4"/>
      <c r="E23" s="4">
        <v>3999578895</v>
      </c>
      <c r="F23" s="4"/>
      <c r="G23" s="4">
        <v>0</v>
      </c>
      <c r="H23" s="4"/>
      <c r="I23" s="4">
        <f t="shared" si="0"/>
        <v>3999578895</v>
      </c>
      <c r="K23" s="7">
        <v>1.6114597153113787E-2</v>
      </c>
      <c r="M23" s="4">
        <v>0</v>
      </c>
      <c r="N23" s="4"/>
      <c r="O23" s="4">
        <v>8048535307</v>
      </c>
      <c r="P23" s="4"/>
      <c r="Q23" s="4">
        <v>0</v>
      </c>
      <c r="R23" s="4"/>
      <c r="S23" s="4">
        <f t="shared" si="1"/>
        <v>8048535307</v>
      </c>
      <c r="U23" s="7">
        <v>2.9024958256515021E-2</v>
      </c>
      <c r="W23" s="23"/>
      <c r="X23" s="7"/>
    </row>
    <row r="24" spans="1:24">
      <c r="A24" s="2" t="s">
        <v>39</v>
      </c>
      <c r="C24" s="4">
        <v>0</v>
      </c>
      <c r="D24" s="4"/>
      <c r="E24" s="4">
        <v>4548772800</v>
      </c>
      <c r="F24" s="4"/>
      <c r="G24" s="4">
        <v>0</v>
      </c>
      <c r="H24" s="4"/>
      <c r="I24" s="4">
        <f t="shared" si="0"/>
        <v>4548772800</v>
      </c>
      <c r="K24" s="7">
        <v>1.8327339736860328E-2</v>
      </c>
      <c r="M24" s="4">
        <v>0</v>
      </c>
      <c r="N24" s="4"/>
      <c r="O24" s="4">
        <v>9924595200</v>
      </c>
      <c r="P24" s="4"/>
      <c r="Q24" s="4">
        <v>0</v>
      </c>
      <c r="R24" s="4"/>
      <c r="S24" s="4">
        <f t="shared" si="1"/>
        <v>9924595200</v>
      </c>
      <c r="U24" s="7">
        <v>3.5790482417623982E-2</v>
      </c>
      <c r="W24" s="23"/>
      <c r="X24" s="7"/>
    </row>
    <row r="25" spans="1:24">
      <c r="A25" s="2" t="s">
        <v>63</v>
      </c>
      <c r="C25" s="4">
        <v>0</v>
      </c>
      <c r="D25" s="4"/>
      <c r="E25" s="4">
        <v>-1044312976</v>
      </c>
      <c r="F25" s="4"/>
      <c r="G25" s="4">
        <v>0</v>
      </c>
      <c r="H25" s="4"/>
      <c r="I25" s="4">
        <f t="shared" si="0"/>
        <v>-1044312976</v>
      </c>
      <c r="K25" s="7">
        <v>-4.2076136892930036E-3</v>
      </c>
      <c r="M25" s="4">
        <v>0</v>
      </c>
      <c r="N25" s="4"/>
      <c r="O25" s="4">
        <v>-1044312976</v>
      </c>
      <c r="P25" s="4"/>
      <c r="Q25" s="4">
        <v>0</v>
      </c>
      <c r="R25" s="4"/>
      <c r="S25" s="4">
        <f t="shared" si="1"/>
        <v>-1044312976</v>
      </c>
      <c r="U25" s="7">
        <v>-3.7660443023433922E-3</v>
      </c>
      <c r="W25" s="23"/>
      <c r="X25" s="7"/>
    </row>
    <row r="26" spans="1:24">
      <c r="A26" s="2" t="s">
        <v>20</v>
      </c>
      <c r="C26" s="4">
        <v>0</v>
      </c>
      <c r="D26" s="4"/>
      <c r="E26" s="4">
        <v>6719778000</v>
      </c>
      <c r="F26" s="4"/>
      <c r="G26" s="4">
        <v>0</v>
      </c>
      <c r="H26" s="4"/>
      <c r="I26" s="4">
        <f t="shared" si="0"/>
        <v>6719778000</v>
      </c>
      <c r="K26" s="7">
        <v>2.7074479156725485E-2</v>
      </c>
      <c r="M26" s="4">
        <v>0</v>
      </c>
      <c r="N26" s="4"/>
      <c r="O26" s="4">
        <v>6616396800</v>
      </c>
      <c r="P26" s="4"/>
      <c r="Q26" s="4">
        <v>0</v>
      </c>
      <c r="R26" s="4"/>
      <c r="S26" s="4">
        <f t="shared" si="1"/>
        <v>6616396800</v>
      </c>
      <c r="U26" s="7">
        <v>2.3860321611749322E-2</v>
      </c>
      <c r="W26" s="23"/>
      <c r="X26" s="7"/>
    </row>
    <row r="27" spans="1:24">
      <c r="A27" s="2" t="s">
        <v>55</v>
      </c>
      <c r="C27" s="4">
        <v>0</v>
      </c>
      <c r="D27" s="4"/>
      <c r="E27" s="4">
        <v>4771440000</v>
      </c>
      <c r="F27" s="4"/>
      <c r="G27" s="4">
        <v>0</v>
      </c>
      <c r="H27" s="4"/>
      <c r="I27" s="4">
        <f t="shared" si="0"/>
        <v>4771440000</v>
      </c>
      <c r="K27" s="7">
        <v>1.9224482241461883E-2</v>
      </c>
      <c r="M27" s="4">
        <v>0</v>
      </c>
      <c r="N27" s="4"/>
      <c r="O27" s="4">
        <v>6553096200</v>
      </c>
      <c r="P27" s="4"/>
      <c r="Q27" s="4">
        <v>0</v>
      </c>
      <c r="R27" s="4"/>
      <c r="S27" s="4">
        <f t="shared" si="1"/>
        <v>6553096200</v>
      </c>
      <c r="U27" s="7">
        <v>2.3632044390797777E-2</v>
      </c>
      <c r="W27" s="23"/>
      <c r="X27" s="7"/>
    </row>
    <row r="28" spans="1:24">
      <c r="A28" s="2" t="s">
        <v>34</v>
      </c>
      <c r="C28" s="4">
        <v>0</v>
      </c>
      <c r="D28" s="4"/>
      <c r="E28" s="4">
        <v>3062767455</v>
      </c>
      <c r="F28" s="4"/>
      <c r="G28" s="4">
        <v>0</v>
      </c>
      <c r="H28" s="4"/>
      <c r="I28" s="4">
        <f t="shared" si="0"/>
        <v>3062767455</v>
      </c>
      <c r="K28" s="7">
        <v>1.2340115048785044E-2</v>
      </c>
      <c r="M28" s="4">
        <v>0</v>
      </c>
      <c r="N28" s="4"/>
      <c r="O28" s="4">
        <v>1028941155</v>
      </c>
      <c r="P28" s="4"/>
      <c r="Q28" s="4">
        <v>0</v>
      </c>
      <c r="R28" s="4"/>
      <c r="S28" s="4">
        <f t="shared" si="1"/>
        <v>1028941155</v>
      </c>
      <c r="U28" s="7">
        <v>3.7106098107454514E-3</v>
      </c>
      <c r="W28" s="23"/>
      <c r="X28" s="7"/>
    </row>
    <row r="29" spans="1:24">
      <c r="A29" s="2" t="s">
        <v>22</v>
      </c>
      <c r="C29" s="4">
        <v>0</v>
      </c>
      <c r="D29" s="4"/>
      <c r="E29" s="4">
        <v>4215760583</v>
      </c>
      <c r="F29" s="4"/>
      <c r="G29" s="4">
        <v>0</v>
      </c>
      <c r="H29" s="4"/>
      <c r="I29" s="4">
        <f t="shared" si="0"/>
        <v>4215760583</v>
      </c>
      <c r="K29" s="7">
        <v>1.6985609053480396E-2</v>
      </c>
      <c r="M29" s="4">
        <v>0</v>
      </c>
      <c r="N29" s="4"/>
      <c r="O29" s="4">
        <v>5874092945</v>
      </c>
      <c r="P29" s="4"/>
      <c r="Q29" s="4">
        <v>0</v>
      </c>
      <c r="R29" s="4"/>
      <c r="S29" s="4">
        <f t="shared" si="1"/>
        <v>5874092945</v>
      </c>
      <c r="U29" s="7">
        <v>2.1183394993028189E-2</v>
      </c>
      <c r="W29" s="23"/>
      <c r="X29" s="7"/>
    </row>
    <row r="30" spans="1:24">
      <c r="A30" s="2" t="s">
        <v>19</v>
      </c>
      <c r="C30" s="4">
        <v>0</v>
      </c>
      <c r="D30" s="4"/>
      <c r="E30" s="4">
        <v>298215000</v>
      </c>
      <c r="F30" s="4"/>
      <c r="G30" s="4">
        <v>0</v>
      </c>
      <c r="H30" s="4"/>
      <c r="I30" s="4">
        <f t="shared" si="0"/>
        <v>298215000</v>
      </c>
      <c r="K30" s="7">
        <v>1.2015301400913677E-3</v>
      </c>
      <c r="M30" s="4">
        <v>0</v>
      </c>
      <c r="N30" s="4"/>
      <c r="O30" s="4">
        <v>397620000</v>
      </c>
      <c r="P30" s="4"/>
      <c r="Q30" s="4">
        <v>0</v>
      </c>
      <c r="R30" s="4"/>
      <c r="S30" s="4">
        <f t="shared" si="1"/>
        <v>397620000</v>
      </c>
      <c r="U30" s="7">
        <v>1.4339135583983967E-3</v>
      </c>
      <c r="W30" s="23"/>
      <c r="X30" s="7"/>
    </row>
    <row r="31" spans="1:24">
      <c r="A31" s="2" t="s">
        <v>25</v>
      </c>
      <c r="C31" s="4">
        <v>0</v>
      </c>
      <c r="D31" s="4"/>
      <c r="E31" s="4">
        <v>3519279798</v>
      </c>
      <c r="F31" s="4"/>
      <c r="G31" s="4">
        <v>0</v>
      </c>
      <c r="H31" s="4"/>
      <c r="I31" s="4">
        <f t="shared" si="0"/>
        <v>3519279798</v>
      </c>
      <c r="K31" s="7">
        <v>1.4179436811400031E-2</v>
      </c>
      <c r="M31" s="4">
        <v>0</v>
      </c>
      <c r="N31" s="4"/>
      <c r="O31" s="4">
        <v>3686864550</v>
      </c>
      <c r="P31" s="4"/>
      <c r="Q31" s="4">
        <v>0</v>
      </c>
      <c r="R31" s="4"/>
      <c r="S31" s="4">
        <f t="shared" si="1"/>
        <v>3686864550</v>
      </c>
      <c r="U31" s="7">
        <v>1.329572221272422E-2</v>
      </c>
      <c r="W31" s="23"/>
      <c r="X31" s="7"/>
    </row>
    <row r="32" spans="1:24">
      <c r="A32" s="2" t="s">
        <v>31</v>
      </c>
      <c r="C32" s="4">
        <v>0</v>
      </c>
      <c r="D32" s="4"/>
      <c r="E32" s="4">
        <v>2871989379</v>
      </c>
      <c r="F32" s="4"/>
      <c r="G32" s="4">
        <v>0</v>
      </c>
      <c r="H32" s="4"/>
      <c r="I32" s="4">
        <f t="shared" si="0"/>
        <v>2871989379</v>
      </c>
      <c r="K32" s="7">
        <v>1.1571456167163926E-2</v>
      </c>
      <c r="M32" s="4">
        <v>0</v>
      </c>
      <c r="N32" s="4"/>
      <c r="O32" s="4">
        <v>2293602629</v>
      </c>
      <c r="P32" s="4"/>
      <c r="Q32" s="4">
        <v>0</v>
      </c>
      <c r="R32" s="4"/>
      <c r="S32" s="4">
        <f t="shared" si="1"/>
        <v>2293602629</v>
      </c>
      <c r="U32" s="7">
        <v>8.2712839075029122E-3</v>
      </c>
      <c r="W32" s="23"/>
      <c r="X32" s="7"/>
    </row>
    <row r="33" spans="1:24">
      <c r="A33" s="2" t="s">
        <v>58</v>
      </c>
      <c r="C33" s="4">
        <v>0</v>
      </c>
      <c r="D33" s="4"/>
      <c r="E33" s="4">
        <v>651102750</v>
      </c>
      <c r="F33" s="4"/>
      <c r="G33" s="4">
        <v>0</v>
      </c>
      <c r="H33" s="4"/>
      <c r="I33" s="4">
        <f t="shared" si="0"/>
        <v>651102750</v>
      </c>
      <c r="K33" s="7">
        <v>2.6233408058661529E-3</v>
      </c>
      <c r="M33" s="21">
        <v>-106583770</v>
      </c>
      <c r="N33" s="4"/>
      <c r="O33" s="4">
        <v>2206791000</v>
      </c>
      <c r="P33" s="4"/>
      <c r="Q33" s="4">
        <v>0</v>
      </c>
      <c r="R33" s="4"/>
      <c r="S33" s="4">
        <f t="shared" si="1"/>
        <v>2100207230</v>
      </c>
      <c r="U33" s="7">
        <v>7.5738534845916708E-3</v>
      </c>
      <c r="W33" s="23"/>
      <c r="X33" s="7"/>
    </row>
    <row r="34" spans="1:24">
      <c r="A34" s="2" t="s">
        <v>48</v>
      </c>
      <c r="C34" s="4">
        <v>0</v>
      </c>
      <c r="D34" s="4"/>
      <c r="E34" s="4">
        <v>1147230898</v>
      </c>
      <c r="F34" s="4"/>
      <c r="G34" s="4">
        <v>0</v>
      </c>
      <c r="H34" s="4"/>
      <c r="I34" s="4">
        <f t="shared" si="0"/>
        <v>1147230898</v>
      </c>
      <c r="K34" s="7">
        <v>4.6222775567663788E-3</v>
      </c>
      <c r="M34" s="4">
        <v>0</v>
      </c>
      <c r="N34" s="4"/>
      <c r="O34" s="4">
        <v>823453385</v>
      </c>
      <c r="P34" s="4"/>
      <c r="Q34" s="4">
        <v>0</v>
      </c>
      <c r="R34" s="4"/>
      <c r="S34" s="4">
        <f t="shared" si="1"/>
        <v>823453385</v>
      </c>
      <c r="U34" s="7">
        <v>2.9695713833825135E-3</v>
      </c>
      <c r="W34" s="23"/>
      <c r="X34" s="7"/>
    </row>
    <row r="35" spans="1:24">
      <c r="A35" s="2" t="s">
        <v>46</v>
      </c>
      <c r="C35" s="4">
        <v>0</v>
      </c>
      <c r="D35" s="4"/>
      <c r="E35" s="4">
        <v>3797271000</v>
      </c>
      <c r="F35" s="4"/>
      <c r="G35" s="4">
        <v>0</v>
      </c>
      <c r="H35" s="4"/>
      <c r="I35" s="4">
        <f t="shared" si="0"/>
        <v>3797271000</v>
      </c>
      <c r="K35" s="7">
        <v>1.5299483783830082E-2</v>
      </c>
      <c r="M35" s="4">
        <v>0</v>
      </c>
      <c r="N35" s="4"/>
      <c r="O35" s="4">
        <v>3853785920</v>
      </c>
      <c r="P35" s="4"/>
      <c r="Q35" s="4">
        <v>0</v>
      </c>
      <c r="R35" s="4"/>
      <c r="S35" s="4">
        <f t="shared" si="1"/>
        <v>3853785920</v>
      </c>
      <c r="U35" s="7">
        <v>1.3897680906022935E-2</v>
      </c>
      <c r="W35" s="23"/>
      <c r="X35" s="7"/>
    </row>
    <row r="36" spans="1:24">
      <c r="A36" s="2" t="s">
        <v>45</v>
      </c>
      <c r="C36" s="4">
        <v>0</v>
      </c>
      <c r="D36" s="4"/>
      <c r="E36" s="4">
        <v>16004205000</v>
      </c>
      <c r="F36" s="4"/>
      <c r="G36" s="4">
        <v>0</v>
      </c>
      <c r="H36" s="4"/>
      <c r="I36" s="4">
        <f t="shared" si="0"/>
        <v>16004205000</v>
      </c>
      <c r="K36" s="7">
        <v>6.4482117518236737E-2</v>
      </c>
      <c r="M36" s="4">
        <v>0</v>
      </c>
      <c r="N36" s="4"/>
      <c r="O36" s="4">
        <v>16049931300</v>
      </c>
      <c r="P36" s="4"/>
      <c r="Q36" s="4">
        <v>0</v>
      </c>
      <c r="R36" s="4"/>
      <c r="S36" s="4">
        <f t="shared" si="1"/>
        <v>16049931300</v>
      </c>
      <c r="U36" s="7">
        <v>5.7879920784751286E-2</v>
      </c>
      <c r="W36" s="23"/>
      <c r="X36" s="7"/>
    </row>
    <row r="37" spans="1:24">
      <c r="A37" s="2" t="s">
        <v>49</v>
      </c>
      <c r="C37" s="4">
        <v>0</v>
      </c>
      <c r="D37" s="4"/>
      <c r="E37" s="4">
        <v>1005097789</v>
      </c>
      <c r="F37" s="4"/>
      <c r="G37" s="4">
        <v>0</v>
      </c>
      <c r="H37" s="4"/>
      <c r="I37" s="4">
        <f t="shared" si="0"/>
        <v>1005097789</v>
      </c>
      <c r="K37" s="7">
        <v>4.0496128203567697E-3</v>
      </c>
      <c r="M37" s="4">
        <v>0</v>
      </c>
      <c r="N37" s="4"/>
      <c r="O37" s="4">
        <v>1814286686</v>
      </c>
      <c r="P37" s="4"/>
      <c r="Q37" s="4">
        <v>0</v>
      </c>
      <c r="R37" s="4"/>
      <c r="S37" s="4">
        <f t="shared" si="1"/>
        <v>1814286686</v>
      </c>
      <c r="U37" s="7">
        <v>6.5427550874631426E-3</v>
      </c>
      <c r="W37" s="23"/>
      <c r="X37" s="7"/>
    </row>
    <row r="38" spans="1:24">
      <c r="A38" s="2" t="s">
        <v>15</v>
      </c>
      <c r="C38" s="4">
        <v>0</v>
      </c>
      <c r="D38" s="4"/>
      <c r="E38" s="4">
        <v>4748735670</v>
      </c>
      <c r="F38" s="4"/>
      <c r="G38" s="4">
        <v>0</v>
      </c>
      <c r="H38" s="4"/>
      <c r="I38" s="4">
        <f t="shared" si="0"/>
        <v>4748735670</v>
      </c>
      <c r="K38" s="7">
        <v>1.9133004828167512E-2</v>
      </c>
      <c r="M38" s="4">
        <v>0</v>
      </c>
      <c r="N38" s="4"/>
      <c r="O38" s="4">
        <v>4967754925</v>
      </c>
      <c r="P38" s="4"/>
      <c r="Q38" s="4">
        <v>0</v>
      </c>
      <c r="R38" s="4"/>
      <c r="S38" s="4">
        <f t="shared" si="1"/>
        <v>4967754925</v>
      </c>
      <c r="U38" s="7">
        <v>1.791492163814172E-2</v>
      </c>
      <c r="W38" s="23"/>
      <c r="X38" s="7"/>
    </row>
    <row r="39" spans="1:24">
      <c r="A39" s="2" t="s">
        <v>30</v>
      </c>
      <c r="C39" s="4">
        <v>0</v>
      </c>
      <c r="D39" s="4"/>
      <c r="E39" s="4">
        <v>3412229749</v>
      </c>
      <c r="F39" s="4"/>
      <c r="G39" s="4">
        <v>0</v>
      </c>
      <c r="H39" s="4"/>
      <c r="I39" s="4">
        <f t="shared" si="0"/>
        <v>3412229749</v>
      </c>
      <c r="K39" s="7">
        <v>1.3748124300722307E-2</v>
      </c>
      <c r="M39" s="4">
        <v>0</v>
      </c>
      <c r="N39" s="4"/>
      <c r="O39" s="4">
        <v>7160876515</v>
      </c>
      <c r="P39" s="4"/>
      <c r="Q39" s="4">
        <v>0</v>
      </c>
      <c r="R39" s="4"/>
      <c r="S39" s="4">
        <f t="shared" si="1"/>
        <v>7160876515</v>
      </c>
      <c r="U39" s="7">
        <v>2.5823846700053218E-2</v>
      </c>
      <c r="W39" s="23"/>
      <c r="X39" s="7"/>
    </row>
    <row r="40" spans="1:24">
      <c r="A40" s="2" t="s">
        <v>53</v>
      </c>
      <c r="C40" s="4">
        <v>0</v>
      </c>
      <c r="D40" s="4"/>
      <c r="E40" s="4">
        <v>6241004156</v>
      </c>
      <c r="F40" s="4"/>
      <c r="G40" s="4">
        <v>0</v>
      </c>
      <c r="H40" s="4"/>
      <c r="I40" s="4">
        <f t="shared" si="0"/>
        <v>6241004156</v>
      </c>
      <c r="K40" s="7">
        <v>2.5145464171384701E-2</v>
      </c>
      <c r="M40" s="4">
        <v>0</v>
      </c>
      <c r="N40" s="4"/>
      <c r="O40" s="4">
        <v>6134320324</v>
      </c>
      <c r="P40" s="4"/>
      <c r="Q40" s="4">
        <v>0</v>
      </c>
      <c r="R40" s="4"/>
      <c r="S40" s="4">
        <f t="shared" si="1"/>
        <v>6134320324</v>
      </c>
      <c r="U40" s="7">
        <v>2.2121837644339937E-2</v>
      </c>
      <c r="W40" s="23"/>
      <c r="X40" s="7"/>
    </row>
    <row r="41" spans="1:24">
      <c r="A41" s="2" t="s">
        <v>54</v>
      </c>
      <c r="C41" s="4">
        <v>0</v>
      </c>
      <c r="D41" s="4"/>
      <c r="E41" s="4">
        <v>5468731482</v>
      </c>
      <c r="F41" s="4"/>
      <c r="G41" s="4">
        <v>0</v>
      </c>
      <c r="H41" s="4"/>
      <c r="I41" s="4">
        <f t="shared" si="0"/>
        <v>5468731482</v>
      </c>
      <c r="K41" s="7">
        <v>2.2033920841304202E-2</v>
      </c>
      <c r="M41" s="4">
        <v>0</v>
      </c>
      <c r="N41" s="4"/>
      <c r="O41" s="4">
        <v>4449558797</v>
      </c>
      <c r="P41" s="4"/>
      <c r="Q41" s="4">
        <v>0</v>
      </c>
      <c r="R41" s="4"/>
      <c r="S41" s="4">
        <f t="shared" si="1"/>
        <v>4449558797</v>
      </c>
      <c r="U41" s="7">
        <v>1.604618149969609E-2</v>
      </c>
      <c r="W41" s="23"/>
      <c r="X41" s="7"/>
    </row>
    <row r="42" spans="1:24">
      <c r="A42" s="2" t="s">
        <v>64</v>
      </c>
      <c r="C42" s="4">
        <v>0</v>
      </c>
      <c r="D42" s="4"/>
      <c r="E42" s="4">
        <v>-126602175</v>
      </c>
      <c r="F42" s="4"/>
      <c r="G42" s="4">
        <v>0</v>
      </c>
      <c r="H42" s="4"/>
      <c r="I42" s="4">
        <f t="shared" si="0"/>
        <v>-126602175</v>
      </c>
      <c r="K42" s="7">
        <v>-5.1008946251403133E-4</v>
      </c>
      <c r="M42" s="4">
        <v>0</v>
      </c>
      <c r="N42" s="4"/>
      <c r="O42" s="4">
        <v>-126602175</v>
      </c>
      <c r="P42" s="4"/>
      <c r="Q42" s="4">
        <v>0</v>
      </c>
      <c r="R42" s="4"/>
      <c r="S42" s="4">
        <f t="shared" si="1"/>
        <v>-126602175</v>
      </c>
      <c r="U42" s="7">
        <v>-4.5655795798809555E-4</v>
      </c>
      <c r="W42" s="23"/>
      <c r="X42" s="7"/>
    </row>
    <row r="43" spans="1:24">
      <c r="A43" s="2" t="s">
        <v>41</v>
      </c>
      <c r="C43" s="4">
        <v>0</v>
      </c>
      <c r="D43" s="4"/>
      <c r="E43" s="4">
        <v>13264769400</v>
      </c>
      <c r="F43" s="4"/>
      <c r="G43" s="4">
        <v>0</v>
      </c>
      <c r="H43" s="4"/>
      <c r="I43" s="4">
        <f t="shared" si="0"/>
        <v>13264769400</v>
      </c>
      <c r="K43" s="7">
        <v>5.3444730263272094E-2</v>
      </c>
      <c r="M43" s="4">
        <v>0</v>
      </c>
      <c r="N43" s="4"/>
      <c r="O43" s="4">
        <v>19170164472</v>
      </c>
      <c r="P43" s="4"/>
      <c r="Q43" s="4">
        <v>0</v>
      </c>
      <c r="R43" s="4"/>
      <c r="S43" s="4">
        <f t="shared" si="1"/>
        <v>19170164472</v>
      </c>
      <c r="U43" s="7">
        <v>6.9132233673175503E-2</v>
      </c>
      <c r="W43" s="23"/>
      <c r="X43" s="7"/>
    </row>
    <row r="44" spans="1:24">
      <c r="A44" s="2" t="s">
        <v>23</v>
      </c>
      <c r="C44" s="4">
        <v>0</v>
      </c>
      <c r="D44" s="4"/>
      <c r="E44" s="4">
        <v>787287600</v>
      </c>
      <c r="F44" s="4"/>
      <c r="G44" s="4">
        <v>0</v>
      </c>
      <c r="H44" s="4"/>
      <c r="I44" s="4">
        <f t="shared" si="0"/>
        <v>787287600</v>
      </c>
      <c r="K44" s="7">
        <v>3.1720395698412109E-3</v>
      </c>
      <c r="M44" s="4">
        <v>0</v>
      </c>
      <c r="N44" s="4"/>
      <c r="O44" s="4">
        <v>-71571600</v>
      </c>
      <c r="P44" s="4"/>
      <c r="Q44" s="4">
        <v>0</v>
      </c>
      <c r="R44" s="4"/>
      <c r="S44" s="4">
        <f t="shared" si="1"/>
        <v>-71571600</v>
      </c>
      <c r="U44" s="7">
        <v>-2.5810444051171141E-4</v>
      </c>
      <c r="W44" s="23"/>
      <c r="X44" s="7"/>
    </row>
    <row r="45" spans="1:24">
      <c r="A45" s="2" t="s">
        <v>50</v>
      </c>
      <c r="C45" s="4">
        <v>0</v>
      </c>
      <c r="D45" s="4"/>
      <c r="E45" s="4">
        <v>3860117267</v>
      </c>
      <c r="F45" s="4"/>
      <c r="G45" s="4">
        <v>0</v>
      </c>
      <c r="H45" s="4"/>
      <c r="I45" s="4">
        <f t="shared" si="0"/>
        <v>3860117267</v>
      </c>
      <c r="K45" s="7">
        <v>1.5552696009884202E-2</v>
      </c>
      <c r="M45" s="4">
        <v>0</v>
      </c>
      <c r="N45" s="4"/>
      <c r="O45" s="4">
        <v>2646048127</v>
      </c>
      <c r="P45" s="4"/>
      <c r="Q45" s="4">
        <v>0</v>
      </c>
      <c r="R45" s="4"/>
      <c r="S45" s="4">
        <f t="shared" si="1"/>
        <v>2646048127</v>
      </c>
      <c r="U45" s="7">
        <v>9.5422873232734341E-3</v>
      </c>
      <c r="W45" s="23"/>
      <c r="X45" s="7"/>
    </row>
    <row r="46" spans="1:24">
      <c r="A46" s="2" t="s">
        <v>21</v>
      </c>
      <c r="C46" s="4">
        <v>0</v>
      </c>
      <c r="D46" s="4"/>
      <c r="E46" s="4">
        <v>5937460650</v>
      </c>
      <c r="F46" s="4"/>
      <c r="G46" s="4">
        <v>0</v>
      </c>
      <c r="H46" s="4"/>
      <c r="I46" s="4">
        <f t="shared" si="0"/>
        <v>5937460650</v>
      </c>
      <c r="K46" s="7">
        <v>2.3922465089219132E-2</v>
      </c>
      <c r="M46" s="4">
        <v>0</v>
      </c>
      <c r="N46" s="4"/>
      <c r="O46" s="4">
        <v>6861430125</v>
      </c>
      <c r="P46" s="4"/>
      <c r="Q46" s="4">
        <v>0</v>
      </c>
      <c r="R46" s="4"/>
      <c r="S46" s="4">
        <f t="shared" si="1"/>
        <v>6861430125</v>
      </c>
      <c r="U46" s="7">
        <v>2.4743970842112335E-2</v>
      </c>
      <c r="W46" s="23"/>
      <c r="X46" s="7"/>
    </row>
    <row r="47" spans="1:24">
      <c r="A47" s="2" t="s">
        <v>26</v>
      </c>
      <c r="C47" s="4">
        <v>0</v>
      </c>
      <c r="D47" s="4"/>
      <c r="E47" s="4">
        <v>1214684809</v>
      </c>
      <c r="F47" s="4"/>
      <c r="G47" s="4">
        <v>0</v>
      </c>
      <c r="H47" s="4"/>
      <c r="I47" s="4">
        <f t="shared" si="0"/>
        <v>1214684809</v>
      </c>
      <c r="K47" s="7">
        <v>4.8940543189464857E-3</v>
      </c>
      <c r="M47" s="4">
        <v>0</v>
      </c>
      <c r="N47" s="4"/>
      <c r="O47" s="4">
        <v>656434747</v>
      </c>
      <c r="P47" s="4"/>
      <c r="Q47" s="4">
        <v>0</v>
      </c>
      <c r="R47" s="4"/>
      <c r="S47" s="4">
        <f t="shared" si="1"/>
        <v>656434747</v>
      </c>
      <c r="U47" s="7">
        <v>2.3672619182312795E-3</v>
      </c>
      <c r="W47" s="23"/>
      <c r="X47" s="7"/>
    </row>
    <row r="48" spans="1:24">
      <c r="A48" s="2" t="s">
        <v>60</v>
      </c>
      <c r="C48" s="4">
        <v>0</v>
      </c>
      <c r="D48" s="4"/>
      <c r="E48" s="4">
        <v>2222951520</v>
      </c>
      <c r="F48" s="4"/>
      <c r="G48" s="4">
        <v>0</v>
      </c>
      <c r="H48" s="4"/>
      <c r="I48" s="4">
        <f t="shared" si="0"/>
        <v>2222951520</v>
      </c>
      <c r="K48" s="7">
        <v>8.956434958811323E-3</v>
      </c>
      <c r="M48" s="4">
        <v>0</v>
      </c>
      <c r="N48" s="4"/>
      <c r="O48" s="4">
        <v>2222951520</v>
      </c>
      <c r="P48" s="4"/>
      <c r="Q48" s="4">
        <v>0</v>
      </c>
      <c r="R48" s="4"/>
      <c r="S48" s="4">
        <f t="shared" si="1"/>
        <v>2222951520</v>
      </c>
      <c r="U48" s="7">
        <v>8.016498979403262E-3</v>
      </c>
      <c r="W48" s="23"/>
      <c r="X48" s="7"/>
    </row>
    <row r="49" spans="1:24">
      <c r="A49" s="2" t="s">
        <v>47</v>
      </c>
      <c r="C49" s="4">
        <v>0</v>
      </c>
      <c r="D49" s="4"/>
      <c r="E49" s="4">
        <v>1358617838</v>
      </c>
      <c r="F49" s="4"/>
      <c r="G49" s="4">
        <v>0</v>
      </c>
      <c r="H49" s="4"/>
      <c r="I49" s="4">
        <f t="shared" si="0"/>
        <v>1358617838</v>
      </c>
      <c r="K49" s="7">
        <v>5.4739710652474596E-3</v>
      </c>
      <c r="M49" s="4">
        <v>0</v>
      </c>
      <c r="N49" s="4"/>
      <c r="O49" s="4">
        <v>2693378475</v>
      </c>
      <c r="P49" s="4"/>
      <c r="Q49" s="4">
        <v>0</v>
      </c>
      <c r="R49" s="4"/>
      <c r="S49" s="4">
        <f t="shared" si="1"/>
        <v>2693378475</v>
      </c>
      <c r="U49" s="7">
        <v>9.7129719662011407E-3</v>
      </c>
      <c r="W49" s="23"/>
      <c r="X49" s="7"/>
    </row>
    <row r="50" spans="1:24">
      <c r="A50" s="2" t="s">
        <v>57</v>
      </c>
      <c r="C50" s="4">
        <v>0</v>
      </c>
      <c r="D50" s="4"/>
      <c r="E50" s="4">
        <v>-90359145</v>
      </c>
      <c r="F50" s="4"/>
      <c r="G50" s="4">
        <v>0</v>
      </c>
      <c r="H50" s="4"/>
      <c r="I50" s="4">
        <f t="shared" si="0"/>
        <v>-90359145</v>
      </c>
      <c r="K50" s="7">
        <v>-3.6406363244768442E-4</v>
      </c>
      <c r="M50" s="4">
        <v>0</v>
      </c>
      <c r="N50" s="4"/>
      <c r="O50" s="4">
        <v>-3734844660</v>
      </c>
      <c r="P50" s="4"/>
      <c r="Q50" s="4">
        <v>0</v>
      </c>
      <c r="R50" s="4"/>
      <c r="S50" s="4">
        <f t="shared" si="1"/>
        <v>-3734844660</v>
      </c>
      <c r="U50" s="7">
        <v>-1.3468750054036142E-2</v>
      </c>
      <c r="W50" s="23"/>
      <c r="X50" s="7"/>
    </row>
    <row r="51" spans="1:24">
      <c r="A51" s="2" t="s">
        <v>59</v>
      </c>
      <c r="C51" s="4">
        <v>0</v>
      </c>
      <c r="D51" s="4"/>
      <c r="E51" s="4">
        <v>8094747960</v>
      </c>
      <c r="F51" s="4"/>
      <c r="G51" s="4">
        <v>0</v>
      </c>
      <c r="H51" s="4"/>
      <c r="I51" s="4">
        <f t="shared" si="0"/>
        <v>8094747960</v>
      </c>
      <c r="K51" s="7">
        <v>3.2614334122640087E-2</v>
      </c>
      <c r="M51" s="4">
        <v>0</v>
      </c>
      <c r="N51" s="4"/>
      <c r="O51" s="4">
        <v>11500124688</v>
      </c>
      <c r="P51" s="4"/>
      <c r="Q51" s="4">
        <v>0</v>
      </c>
      <c r="R51" s="4"/>
      <c r="S51" s="4">
        <f t="shared" si="1"/>
        <v>11500124688</v>
      </c>
      <c r="U51" s="7">
        <v>4.147222150142179E-2</v>
      </c>
      <c r="W51" s="23"/>
      <c r="X51" s="7"/>
    </row>
    <row r="52" spans="1:24">
      <c r="A52" s="2" t="s">
        <v>61</v>
      </c>
      <c r="C52" s="4">
        <v>-1688416475</v>
      </c>
      <c r="D52" s="4"/>
      <c r="E52" s="4">
        <v>4463162381</v>
      </c>
      <c r="F52" s="4"/>
      <c r="G52" s="4">
        <v>0</v>
      </c>
      <c r="H52" s="4"/>
      <c r="I52" s="4">
        <f t="shared" si="0"/>
        <v>2774745906</v>
      </c>
      <c r="K52" s="7">
        <v>1.1179655071522656E-2</v>
      </c>
      <c r="M52" s="4">
        <v>-1717865600</v>
      </c>
      <c r="N52" s="4">
        <v>-1717865600</v>
      </c>
      <c r="O52" s="4">
        <v>4463162381</v>
      </c>
      <c r="P52" s="4"/>
      <c r="Q52" s="4">
        <v>0</v>
      </c>
      <c r="R52" s="4"/>
      <c r="S52" s="4">
        <f t="shared" si="1"/>
        <v>2745296781</v>
      </c>
      <c r="U52" s="7">
        <v>9.9002018915129372E-3</v>
      </c>
      <c r="W52" s="23"/>
      <c r="X52" s="7"/>
    </row>
    <row r="53" spans="1:24">
      <c r="A53" s="2" t="s">
        <v>62</v>
      </c>
      <c r="C53" s="4">
        <v>0</v>
      </c>
      <c r="D53" s="4"/>
      <c r="E53" s="4">
        <v>2540439901</v>
      </c>
      <c r="F53" s="4"/>
      <c r="G53" s="4">
        <v>0</v>
      </c>
      <c r="H53" s="4"/>
      <c r="I53" s="4">
        <f t="shared" si="0"/>
        <v>2540439901</v>
      </c>
      <c r="K53" s="7">
        <v>1.0235618966659057E-2</v>
      </c>
      <c r="M53" s="4">
        <v>0</v>
      </c>
      <c r="N53" s="4"/>
      <c r="O53" s="4">
        <v>2540439901</v>
      </c>
      <c r="P53" s="4"/>
      <c r="Q53" s="4">
        <v>0</v>
      </c>
      <c r="R53" s="4"/>
      <c r="S53" s="4">
        <f t="shared" si="1"/>
        <v>2540439901</v>
      </c>
      <c r="U53" s="7">
        <v>9.1614386055534954E-3</v>
      </c>
      <c r="W53" s="23"/>
      <c r="X53" s="7"/>
    </row>
    <row r="54" spans="1:24">
      <c r="A54" s="2" t="s">
        <v>42</v>
      </c>
      <c r="C54" s="4">
        <v>0</v>
      </c>
      <c r="D54" s="4"/>
      <c r="E54" s="4">
        <v>2449339200</v>
      </c>
      <c r="F54" s="4"/>
      <c r="G54" s="4">
        <v>0</v>
      </c>
      <c r="H54" s="4"/>
      <c r="I54" s="4">
        <f t="shared" si="0"/>
        <v>2449339200</v>
      </c>
      <c r="K54" s="7">
        <v>9.8685675506171005E-3</v>
      </c>
      <c r="M54" s="4">
        <v>0</v>
      </c>
      <c r="N54" s="4"/>
      <c r="O54" s="4">
        <v>2290291200</v>
      </c>
      <c r="P54" s="4"/>
      <c r="Q54" s="4">
        <v>0</v>
      </c>
      <c r="R54" s="4"/>
      <c r="S54" s="4">
        <f t="shared" si="1"/>
        <v>2290291200</v>
      </c>
      <c r="U54" s="7">
        <v>8.2593420963747652E-3</v>
      </c>
      <c r="W54" s="23"/>
      <c r="X54" s="7"/>
    </row>
    <row r="55" spans="1:24">
      <c r="A55" s="2" t="s">
        <v>36</v>
      </c>
      <c r="C55" s="4">
        <v>0</v>
      </c>
      <c r="D55" s="4"/>
      <c r="E55" s="4">
        <v>5059382835</v>
      </c>
      <c r="F55" s="4"/>
      <c r="G55" s="4">
        <v>0</v>
      </c>
      <c r="H55" s="4"/>
      <c r="I55" s="4">
        <f t="shared" si="0"/>
        <v>5059382835</v>
      </c>
      <c r="K55" s="7">
        <v>2.0384625074236412E-2</v>
      </c>
      <c r="M55" s="4">
        <v>0</v>
      </c>
      <c r="N55" s="4"/>
      <c r="O55" s="4">
        <v>4789549084</v>
      </c>
      <c r="P55" s="4"/>
      <c r="Q55" s="4">
        <v>0</v>
      </c>
      <c r="R55" s="4"/>
      <c r="S55" s="4">
        <f t="shared" si="1"/>
        <v>4789549084</v>
      </c>
      <c r="U55" s="7">
        <v>1.7272268422519547E-2</v>
      </c>
      <c r="W55" s="23"/>
      <c r="X55" s="7"/>
    </row>
    <row r="56" spans="1:24">
      <c r="A56" s="2" t="s">
        <v>33</v>
      </c>
      <c r="C56" s="4">
        <v>0</v>
      </c>
      <c r="D56" s="4"/>
      <c r="E56" s="4">
        <v>2856344742</v>
      </c>
      <c r="F56" s="4"/>
      <c r="G56" s="4">
        <v>0</v>
      </c>
      <c r="H56" s="4"/>
      <c r="I56" s="4">
        <f t="shared" si="0"/>
        <v>2856344742</v>
      </c>
      <c r="K56" s="7">
        <v>1.1508422775529405E-2</v>
      </c>
      <c r="M56" s="4">
        <v>0</v>
      </c>
      <c r="N56" s="4"/>
      <c r="O56" s="4">
        <v>5116111152</v>
      </c>
      <c r="P56" s="4"/>
      <c r="Q56" s="4">
        <v>0</v>
      </c>
      <c r="R56" s="4"/>
      <c r="S56" s="4">
        <f t="shared" si="1"/>
        <v>5116111152</v>
      </c>
      <c r="U56" s="7">
        <v>1.8449929951023694E-2</v>
      </c>
      <c r="W56" s="23"/>
      <c r="X56" s="7"/>
    </row>
    <row r="57" spans="1:24">
      <c r="A57" s="2" t="s">
        <v>18</v>
      </c>
      <c r="C57" s="4">
        <v>0</v>
      </c>
      <c r="D57" s="4"/>
      <c r="E57" s="4">
        <v>5560568510</v>
      </c>
      <c r="F57" s="4"/>
      <c r="G57" s="4">
        <v>0</v>
      </c>
      <c r="H57" s="4"/>
      <c r="I57" s="4">
        <f t="shared" si="0"/>
        <v>5560568510</v>
      </c>
      <c r="K57" s="7">
        <v>2.240393897291534E-2</v>
      </c>
      <c r="M57" s="4">
        <v>0</v>
      </c>
      <c r="N57" s="4"/>
      <c r="O57" s="4">
        <v>169973710</v>
      </c>
      <c r="P57" s="4"/>
      <c r="Q57" s="4">
        <v>0</v>
      </c>
      <c r="R57" s="4"/>
      <c r="S57" s="4">
        <f t="shared" si="1"/>
        <v>169973710</v>
      </c>
      <c r="U57" s="7">
        <v>6.1296616704460834E-4</v>
      </c>
      <c r="W57" s="23"/>
      <c r="X57" s="7"/>
    </row>
    <row r="58" spans="1:24">
      <c r="A58" s="2" t="s">
        <v>24</v>
      </c>
      <c r="C58" s="4">
        <v>-1500000000</v>
      </c>
      <c r="E58" s="4">
        <v>1137988440</v>
      </c>
      <c r="F58" s="4"/>
      <c r="G58" s="4">
        <v>0</v>
      </c>
      <c r="H58" s="4"/>
      <c r="I58" s="4">
        <f t="shared" si="0"/>
        <v>-362011560</v>
      </c>
      <c r="K58" s="7">
        <v>-1.4585711664453316E-3</v>
      </c>
      <c r="M58" s="4">
        <v>-1500000000</v>
      </c>
      <c r="N58" s="4"/>
      <c r="O58" s="4">
        <v>96621660</v>
      </c>
      <c r="P58" s="4"/>
      <c r="Q58" s="4">
        <v>0</v>
      </c>
      <c r="R58" s="4"/>
      <c r="S58" s="4">
        <f t="shared" si="1"/>
        <v>-1403378340</v>
      </c>
      <c r="U58" s="7">
        <v>-5.0609205504970455E-3</v>
      </c>
      <c r="W58" s="23"/>
      <c r="X58" s="7"/>
    </row>
    <row r="59" spans="1:24">
      <c r="A59" s="2" t="s">
        <v>35</v>
      </c>
      <c r="C59" s="4">
        <v>-155358444</v>
      </c>
      <c r="D59" s="4"/>
      <c r="E59" s="4">
        <v>1699825500</v>
      </c>
      <c r="F59" s="4"/>
      <c r="G59" s="4">
        <v>0</v>
      </c>
      <c r="H59" s="4"/>
      <c r="I59" s="4">
        <f t="shared" si="0"/>
        <v>1544467056</v>
      </c>
      <c r="K59" s="7">
        <v>6.2227712159421298E-3</v>
      </c>
      <c r="M59" s="4">
        <v>-131157308</v>
      </c>
      <c r="N59" s="4"/>
      <c r="O59" s="4">
        <v>1451313000</v>
      </c>
      <c r="P59" s="4"/>
      <c r="Q59" s="4">
        <v>0</v>
      </c>
      <c r="R59" s="4"/>
      <c r="S59" s="4">
        <f t="shared" si="1"/>
        <v>1320155692</v>
      </c>
      <c r="U59" s="7">
        <v>4.7607996226437755E-3</v>
      </c>
      <c r="W59" s="23"/>
      <c r="X59" s="7"/>
    </row>
    <row r="60" spans="1:24" ht="19.5" thickBot="1">
      <c r="C60" s="8">
        <f>SUM(C8:C59)</f>
        <v>-59241757919</v>
      </c>
      <c r="D60" s="4"/>
      <c r="E60" s="8">
        <f>SUM(E8:E59)</f>
        <v>292963090629</v>
      </c>
      <c r="F60" s="4"/>
      <c r="G60" s="8">
        <f>SUM(G8:G59)</f>
        <v>7012929858</v>
      </c>
      <c r="H60" s="4"/>
      <c r="I60" s="8">
        <f>SUM(I8:I59)</f>
        <v>240734262568</v>
      </c>
      <c r="K60" s="9">
        <f>SUM(K8:K59)</f>
        <v>0.96993602678644986</v>
      </c>
      <c r="M60" s="8">
        <f>SUM(M8:M59)</f>
        <v>-58514810504</v>
      </c>
      <c r="N60" s="4"/>
      <c r="O60" s="8">
        <f>SUM(O8:O59)</f>
        <v>335426986924</v>
      </c>
      <c r="P60" s="4"/>
      <c r="Q60" s="8">
        <f>SUM(Q8:Q59)</f>
        <v>-13660249514</v>
      </c>
      <c r="R60" s="4"/>
      <c r="S60" s="8">
        <f>SUM(S8:S59)</f>
        <v>263251926906</v>
      </c>
      <c r="U60" s="9">
        <f>SUM(U8:U59)</f>
        <v>0.94934990006794717</v>
      </c>
    </row>
    <row r="61" spans="1:24" ht="19.5" thickTop="1">
      <c r="C61" s="4"/>
      <c r="D61" s="4"/>
      <c r="E61" s="4"/>
      <c r="G61" s="4"/>
      <c r="I61" s="4"/>
      <c r="K61" s="6"/>
      <c r="M61" s="4"/>
      <c r="N61" s="4"/>
      <c r="O61" s="4"/>
      <c r="P61" s="4"/>
      <c r="Q61" s="4"/>
      <c r="R61" s="4"/>
      <c r="S61" s="4"/>
      <c r="U61" s="6"/>
    </row>
    <row r="62" spans="1:24">
      <c r="E62" s="4"/>
      <c r="F62" s="4"/>
      <c r="G62" s="4"/>
      <c r="H62" s="4"/>
      <c r="I62" s="4"/>
      <c r="K62" s="6"/>
      <c r="M62" s="4"/>
      <c r="N62" s="4"/>
      <c r="O62" s="4"/>
      <c r="P62" s="4"/>
      <c r="Q62" s="4"/>
      <c r="R62" s="4"/>
      <c r="S62" s="4"/>
      <c r="U62" s="6"/>
    </row>
    <row r="63" spans="1:24">
      <c r="E63" s="4"/>
      <c r="F63" s="4"/>
      <c r="G63" s="4"/>
      <c r="H63" s="4"/>
      <c r="I63" s="4"/>
      <c r="K63" s="6"/>
      <c r="M63" s="4"/>
      <c r="N63" s="4"/>
      <c r="O63" s="4"/>
      <c r="P63" s="4"/>
      <c r="Q63" s="4"/>
      <c r="R63" s="4"/>
      <c r="S63" s="4"/>
      <c r="U63" s="6"/>
    </row>
    <row r="64" spans="1:24">
      <c r="C64" s="4"/>
      <c r="D64" s="4"/>
      <c r="E64" s="4"/>
      <c r="F64" s="4"/>
      <c r="G64" s="4"/>
      <c r="H64" s="4"/>
      <c r="I64" s="4"/>
      <c r="K64" s="6"/>
      <c r="M64" s="4"/>
      <c r="N64" s="4"/>
      <c r="O64" s="4"/>
      <c r="P64" s="4"/>
      <c r="Q64" s="4"/>
      <c r="R64" s="4"/>
      <c r="S64" s="4"/>
      <c r="U64" s="6"/>
    </row>
    <row r="65" spans="3:21">
      <c r="C65" s="4"/>
      <c r="D65" s="4"/>
      <c r="E65" s="4"/>
      <c r="F65" s="4"/>
      <c r="G65" s="4"/>
      <c r="H65" s="4"/>
      <c r="I65" s="4"/>
      <c r="K65" s="6"/>
      <c r="M65" s="4"/>
      <c r="N65" s="4"/>
      <c r="O65" s="4"/>
      <c r="P65" s="4"/>
      <c r="Q65" s="4"/>
      <c r="R65" s="4"/>
      <c r="S65" s="4"/>
      <c r="U65" s="6"/>
    </row>
    <row r="66" spans="3:21">
      <c r="C66" s="4"/>
      <c r="D66" s="4"/>
      <c r="E66" s="4"/>
      <c r="F66" s="4"/>
      <c r="G66" s="4"/>
      <c r="H66" s="4"/>
      <c r="I66" s="4"/>
      <c r="K66" s="6"/>
      <c r="M66" s="4"/>
      <c r="N66" s="4"/>
      <c r="O66" s="4"/>
      <c r="P66" s="4"/>
      <c r="Q66" s="4"/>
      <c r="R66" s="4"/>
      <c r="S66" s="4"/>
      <c r="U66" s="6"/>
    </row>
    <row r="67" spans="3:21">
      <c r="C67" s="4"/>
      <c r="D67" s="4"/>
      <c r="E67" s="4"/>
      <c r="F67" s="4"/>
      <c r="G67" s="4"/>
      <c r="H67" s="4"/>
      <c r="I67" s="4"/>
      <c r="K67" s="6"/>
      <c r="M67" s="4"/>
      <c r="N67" s="4"/>
      <c r="O67" s="4"/>
      <c r="P67" s="4"/>
      <c r="Q67" s="4"/>
      <c r="R67" s="4"/>
      <c r="S67" s="4"/>
      <c r="U67" s="6"/>
    </row>
    <row r="68" spans="3:21">
      <c r="C68" s="4"/>
      <c r="D68" s="4"/>
      <c r="E68" s="4"/>
      <c r="F68" s="4"/>
      <c r="G68" s="4"/>
      <c r="H68" s="4"/>
      <c r="I68" s="4"/>
      <c r="K68" s="6"/>
      <c r="M68" s="4"/>
      <c r="N68" s="4"/>
      <c r="O68" s="4"/>
      <c r="P68" s="4"/>
      <c r="Q68" s="4"/>
      <c r="R68" s="4"/>
      <c r="S68" s="4"/>
      <c r="U68" s="6"/>
    </row>
    <row r="69" spans="3:21">
      <c r="C69" s="4"/>
      <c r="D69" s="4"/>
      <c r="E69" s="4"/>
      <c r="F69" s="4"/>
      <c r="G69" s="4"/>
      <c r="H69" s="4"/>
      <c r="I69" s="4"/>
      <c r="K69" s="6"/>
      <c r="M69" s="4"/>
      <c r="N69" s="4"/>
      <c r="O69" s="4"/>
      <c r="P69" s="4"/>
      <c r="Q69" s="4"/>
      <c r="R69" s="4"/>
      <c r="S69" s="4"/>
      <c r="U69" s="6"/>
    </row>
    <row r="70" spans="3:21">
      <c r="C70" s="4"/>
      <c r="D70" s="4"/>
      <c r="E70" s="4"/>
      <c r="F70" s="4"/>
      <c r="G70" s="4"/>
      <c r="H70" s="4"/>
      <c r="I70" s="4"/>
      <c r="K70" s="6"/>
      <c r="M70" s="4"/>
      <c r="N70" s="4"/>
      <c r="O70" s="4"/>
      <c r="P70" s="4"/>
      <c r="Q70" s="4"/>
      <c r="R70" s="4"/>
      <c r="S70" s="4"/>
      <c r="U70" s="6"/>
    </row>
    <row r="71" spans="3:21">
      <c r="C71" s="4"/>
      <c r="D71" s="4"/>
      <c r="E71" s="4"/>
      <c r="F71" s="4"/>
      <c r="G71" s="4"/>
      <c r="H71" s="4"/>
      <c r="I71" s="4"/>
      <c r="K71" s="6"/>
      <c r="M71" s="4"/>
      <c r="N71" s="4"/>
      <c r="O71" s="4"/>
      <c r="P71" s="4"/>
      <c r="Q71" s="4"/>
      <c r="R71" s="4"/>
      <c r="S71" s="4"/>
      <c r="U71" s="6"/>
    </row>
    <row r="72" spans="3:21">
      <c r="C72" s="4"/>
      <c r="D72" s="4"/>
      <c r="E72" s="4"/>
      <c r="F72" s="4"/>
      <c r="G72" s="4"/>
      <c r="H72" s="4"/>
      <c r="I72" s="4"/>
      <c r="K72" s="6"/>
      <c r="M72" s="4"/>
      <c r="N72" s="4"/>
      <c r="O72" s="4"/>
      <c r="P72" s="4"/>
      <c r="Q72" s="4"/>
      <c r="R72" s="4"/>
      <c r="S72" s="4"/>
      <c r="U72" s="6"/>
    </row>
    <row r="73" spans="3:21">
      <c r="C73" s="4"/>
      <c r="D73" s="4"/>
      <c r="E73" s="4"/>
      <c r="F73" s="4"/>
      <c r="G73" s="4"/>
      <c r="H73" s="4"/>
      <c r="I73" s="4"/>
      <c r="K73" s="6"/>
      <c r="M73" s="4"/>
      <c r="N73" s="4"/>
      <c r="O73" s="4"/>
      <c r="P73" s="4"/>
      <c r="Q73" s="4"/>
      <c r="R73" s="4"/>
      <c r="S73" s="4"/>
      <c r="U73" s="6"/>
    </row>
    <row r="74" spans="3:21">
      <c r="C74" s="4"/>
      <c r="D74" s="4"/>
      <c r="E74" s="4"/>
      <c r="F74" s="4"/>
      <c r="G74" s="4"/>
      <c r="H74" s="4"/>
      <c r="I74" s="4"/>
      <c r="K74" s="6"/>
      <c r="M74" s="4"/>
      <c r="N74" s="4"/>
      <c r="O74" s="4"/>
      <c r="P74" s="4"/>
      <c r="Q74" s="4"/>
      <c r="R74" s="4"/>
      <c r="S74" s="4"/>
      <c r="U74" s="6"/>
    </row>
    <row r="75" spans="3:21">
      <c r="C75" s="4"/>
      <c r="D75" s="4"/>
      <c r="E75" s="4"/>
      <c r="F75" s="4"/>
      <c r="G75" s="4"/>
      <c r="H75" s="4"/>
      <c r="I75" s="4"/>
      <c r="K75" s="6"/>
      <c r="M75" s="4"/>
      <c r="N75" s="4"/>
      <c r="O75" s="4"/>
      <c r="P75" s="4"/>
      <c r="Q75" s="4"/>
      <c r="R75" s="4"/>
      <c r="S75" s="4"/>
      <c r="U75" s="6"/>
    </row>
    <row r="76" spans="3:21">
      <c r="C76" s="4"/>
      <c r="D76" s="4"/>
      <c r="E76" s="4"/>
      <c r="F76" s="4"/>
      <c r="G76" s="4"/>
      <c r="H76" s="4"/>
      <c r="I76" s="4"/>
      <c r="U76" s="6"/>
    </row>
    <row r="77" spans="3:21">
      <c r="C77" s="4"/>
      <c r="D77" s="4"/>
      <c r="E77" s="4"/>
      <c r="F77" s="4"/>
      <c r="G77" s="4"/>
      <c r="H77" s="4"/>
      <c r="I77" s="4"/>
      <c r="U77" s="6"/>
    </row>
    <row r="78" spans="3:21">
      <c r="C78" s="4"/>
      <c r="D78" s="4"/>
      <c r="E78" s="4"/>
      <c r="F78" s="4"/>
      <c r="G78" s="4"/>
      <c r="H78" s="4"/>
      <c r="I78" s="4"/>
      <c r="U78" s="6"/>
    </row>
    <row r="79" spans="3:21">
      <c r="C79" s="4"/>
      <c r="D79" s="4"/>
      <c r="E79" s="4"/>
      <c r="F79" s="4"/>
      <c r="G79" s="4"/>
      <c r="H79" s="4"/>
      <c r="I79" s="4"/>
      <c r="U79" s="6"/>
    </row>
    <row r="80" spans="3:21">
      <c r="C80" s="4"/>
      <c r="D80" s="4"/>
      <c r="E80" s="4"/>
      <c r="F80" s="4"/>
      <c r="G80" s="4"/>
      <c r="H80" s="4"/>
      <c r="I80" s="4"/>
      <c r="U80" s="6"/>
    </row>
    <row r="81" spans="3:21">
      <c r="C81" s="4"/>
      <c r="D81" s="4"/>
      <c r="E81" s="4"/>
      <c r="F81" s="4"/>
      <c r="G81" s="4"/>
      <c r="H81" s="4"/>
      <c r="I81" s="4"/>
      <c r="U81" s="6"/>
    </row>
    <row r="82" spans="3:21">
      <c r="C82" s="4"/>
      <c r="D82" s="4"/>
      <c r="E82" s="4"/>
      <c r="F82" s="4"/>
      <c r="G82" s="4"/>
      <c r="H82" s="4"/>
      <c r="I82" s="4"/>
    </row>
    <row r="83" spans="3:21">
      <c r="C83" s="4"/>
      <c r="D83" s="4"/>
      <c r="E83" s="4"/>
      <c r="F83" s="4"/>
      <c r="G83" s="4"/>
      <c r="H83" s="4"/>
      <c r="I83" s="4"/>
    </row>
    <row r="84" spans="3:21">
      <c r="C84" s="4"/>
      <c r="D84" s="4"/>
      <c r="E84" s="4"/>
      <c r="F84" s="4"/>
      <c r="G84" s="4"/>
      <c r="H84" s="4"/>
      <c r="I84" s="4"/>
    </row>
    <row r="85" spans="3:21">
      <c r="C85" s="4"/>
      <c r="D85" s="4"/>
      <c r="E85" s="4"/>
      <c r="F85" s="4"/>
      <c r="G85" s="4"/>
      <c r="H85" s="4"/>
      <c r="I85" s="4"/>
    </row>
    <row r="86" spans="3:21">
      <c r="C86" s="4"/>
      <c r="D86" s="4"/>
      <c r="E86" s="4"/>
      <c r="F86" s="4"/>
      <c r="G86" s="4"/>
      <c r="H86" s="4"/>
      <c r="I86" s="4"/>
    </row>
    <row r="87" spans="3:21">
      <c r="C87" s="4"/>
      <c r="D87" s="4"/>
      <c r="E87" s="4"/>
      <c r="F87" s="4"/>
      <c r="G87" s="4"/>
      <c r="H87" s="4"/>
      <c r="I87" s="4"/>
    </row>
    <row r="88" spans="3:21">
      <c r="C88" s="4"/>
      <c r="D88" s="4"/>
      <c r="E88" s="4"/>
      <c r="F88" s="4"/>
      <c r="G88" s="4"/>
      <c r="H88" s="4"/>
      <c r="I88" s="4"/>
    </row>
    <row r="89" spans="3:21">
      <c r="C89" s="4"/>
      <c r="D89" s="4"/>
      <c r="E89" s="4"/>
      <c r="F89" s="4"/>
      <c r="G89" s="4"/>
      <c r="H89" s="4"/>
      <c r="I89" s="4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ignoredErrors>
    <ignoredError sqref="S6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1"/>
  <sheetViews>
    <sheetView rightToLeft="1" workbookViewId="0">
      <selection activeCell="E14" sqref="E14"/>
    </sheetView>
  </sheetViews>
  <sheetFormatPr defaultRowHeight="1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3.25">
      <c r="A3" s="15" t="s">
        <v>91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3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3.25">
      <c r="A6" s="16" t="s">
        <v>118</v>
      </c>
      <c r="B6" s="16" t="s">
        <v>118</v>
      </c>
      <c r="C6" s="16" t="s">
        <v>118</v>
      </c>
      <c r="E6" s="16" t="s">
        <v>93</v>
      </c>
      <c r="F6" s="16" t="s">
        <v>93</v>
      </c>
      <c r="G6" s="16" t="s">
        <v>93</v>
      </c>
      <c r="I6" s="16" t="s">
        <v>94</v>
      </c>
      <c r="J6" s="16" t="s">
        <v>94</v>
      </c>
      <c r="K6" s="16" t="s">
        <v>94</v>
      </c>
    </row>
    <row r="7" spans="1:11" ht="23.25">
      <c r="A7" s="19" t="s">
        <v>119</v>
      </c>
      <c r="C7" s="19" t="s">
        <v>69</v>
      </c>
      <c r="E7" s="19" t="s">
        <v>120</v>
      </c>
      <c r="G7" s="19" t="s">
        <v>121</v>
      </c>
      <c r="I7" s="19" t="s">
        <v>120</v>
      </c>
      <c r="K7" s="19" t="s">
        <v>121</v>
      </c>
    </row>
    <row r="8" spans="1:11" ht="18.75">
      <c r="A8" s="2" t="s">
        <v>75</v>
      </c>
      <c r="C8" s="5" t="s">
        <v>76</v>
      </c>
      <c r="E8" s="4">
        <v>126471</v>
      </c>
      <c r="G8" s="7">
        <f>E8/$E$14</f>
        <v>2.3858934312630422E-3</v>
      </c>
      <c r="I8" s="4">
        <v>138390</v>
      </c>
      <c r="K8" s="7">
        <f>I8/$I$14</f>
        <v>2.4562046499988243E-3</v>
      </c>
    </row>
    <row r="9" spans="1:11" ht="18.75">
      <c r="A9" s="2" t="s">
        <v>75</v>
      </c>
      <c r="C9" s="5" t="s">
        <v>79</v>
      </c>
      <c r="E9" s="4">
        <v>22162</v>
      </c>
      <c r="G9" s="7">
        <f t="shared" ref="G9:G13" si="0">E9/$E$14</f>
        <v>4.1808928705910084E-4</v>
      </c>
      <c r="I9" s="4">
        <v>44231</v>
      </c>
      <c r="K9" s="7">
        <f t="shared" ref="K9:K13" si="1">I9/$I$14</f>
        <v>7.8503062269020879E-4</v>
      </c>
    </row>
    <row r="10" spans="1:11" ht="18.75">
      <c r="A10" s="2" t="s">
        <v>80</v>
      </c>
      <c r="C10" s="5" t="s">
        <v>81</v>
      </c>
      <c r="E10" s="4">
        <v>6416</v>
      </c>
      <c r="G10" s="7">
        <f t="shared" si="0"/>
        <v>1.2103875398299753E-4</v>
      </c>
      <c r="I10" s="4">
        <v>12832</v>
      </c>
      <c r="K10" s="7">
        <f t="shared" si="1"/>
        <v>2.2774780019354658E-4</v>
      </c>
    </row>
    <row r="11" spans="1:11" ht="18.75">
      <c r="A11" s="2" t="s">
        <v>82</v>
      </c>
      <c r="C11" s="5" t="s">
        <v>83</v>
      </c>
      <c r="E11" s="4">
        <v>52726798</v>
      </c>
      <c r="G11" s="7">
        <f t="shared" si="0"/>
        <v>0.99469855539794361</v>
      </c>
      <c r="I11" s="4">
        <v>55893621</v>
      </c>
      <c r="K11" s="7">
        <f t="shared" si="1"/>
        <v>0.99202378644029143</v>
      </c>
    </row>
    <row r="12" spans="1:11" ht="18.75">
      <c r="A12" s="2" t="s">
        <v>84</v>
      </c>
      <c r="C12" s="5" t="s">
        <v>85</v>
      </c>
      <c r="E12" s="4">
        <v>12086</v>
      </c>
      <c r="G12" s="7">
        <f t="shared" si="0"/>
        <v>2.2800411169552807E-4</v>
      </c>
      <c r="I12" s="4">
        <v>26185</v>
      </c>
      <c r="K12" s="7">
        <f t="shared" si="1"/>
        <v>4.6474253024220835E-4</v>
      </c>
    </row>
    <row r="13" spans="1:11" ht="18.75">
      <c r="A13" s="2" t="s">
        <v>86</v>
      </c>
      <c r="C13" s="5" t="s">
        <v>87</v>
      </c>
      <c r="E13" s="4">
        <v>113883</v>
      </c>
      <c r="G13" s="7">
        <f t="shared" si="0"/>
        <v>2.1484190180557526E-3</v>
      </c>
      <c r="I13" s="4">
        <v>227766</v>
      </c>
      <c r="K13" s="7">
        <f t="shared" si="1"/>
        <v>4.0424879565838009E-3</v>
      </c>
    </row>
    <row r="14" spans="1:11" ht="19.5" thickBot="1">
      <c r="C14" s="5"/>
      <c r="E14" s="8">
        <f>SUM(E8:E13)</f>
        <v>53007816</v>
      </c>
      <c r="G14" s="9">
        <f>SUM(G8:G13)</f>
        <v>1</v>
      </c>
      <c r="I14" s="8">
        <f>SUM(I8:I13)</f>
        <v>56343025</v>
      </c>
      <c r="K14" s="9">
        <f>SUM(K8:K13)</f>
        <v>1</v>
      </c>
    </row>
    <row r="15" spans="1:11" ht="19.5" thickTop="1">
      <c r="C15" s="5"/>
      <c r="E15" s="4"/>
    </row>
    <row r="16" spans="1:11" ht="18.75">
      <c r="C16" s="5"/>
      <c r="E16" s="4"/>
      <c r="I16" s="4"/>
    </row>
    <row r="17" spans="3:9" ht="18.75">
      <c r="C17" s="5"/>
      <c r="I17" s="4"/>
    </row>
    <row r="18" spans="3:9" ht="18.75">
      <c r="I18" s="4"/>
    </row>
    <row r="19" spans="3:9" ht="18.75">
      <c r="I19" s="4"/>
    </row>
    <row r="31" spans="3:9" ht="18.75">
      <c r="I31" s="4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7"/>
  <sheetViews>
    <sheetView rightToLeft="1" workbookViewId="0">
      <selection activeCell="E12" sqref="E12"/>
    </sheetView>
  </sheetViews>
  <sheetFormatPr defaultRowHeight="15"/>
  <cols>
    <col min="1" max="1" width="34.140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2.7109375" style="1" bestFit="1" customWidth="1"/>
    <col min="8" max="16384" width="9.140625" style="1"/>
  </cols>
  <sheetData>
    <row r="2" spans="1:7" ht="23.25">
      <c r="A2" s="15" t="s">
        <v>0</v>
      </c>
      <c r="B2" s="15"/>
      <c r="C2" s="15"/>
      <c r="D2" s="15"/>
      <c r="E2" s="15"/>
    </row>
    <row r="3" spans="1:7" ht="23.25">
      <c r="A3" s="15" t="s">
        <v>91</v>
      </c>
      <c r="B3" s="15"/>
      <c r="C3" s="15"/>
      <c r="D3" s="15"/>
      <c r="E3" s="15"/>
    </row>
    <row r="4" spans="1:7" ht="23.25">
      <c r="A4" s="15" t="s">
        <v>2</v>
      </c>
      <c r="B4" s="15"/>
      <c r="C4" s="15"/>
      <c r="D4" s="15"/>
      <c r="E4" s="15"/>
    </row>
    <row r="6" spans="1:7" ht="30">
      <c r="A6" s="15" t="s">
        <v>122</v>
      </c>
      <c r="C6" s="16" t="s">
        <v>93</v>
      </c>
      <c r="E6" s="18" t="s">
        <v>6</v>
      </c>
    </row>
    <row r="7" spans="1:7" ht="23.25">
      <c r="A7" s="16" t="s">
        <v>122</v>
      </c>
      <c r="C7" s="19" t="s">
        <v>72</v>
      </c>
      <c r="E7" s="19" t="s">
        <v>72</v>
      </c>
    </row>
    <row r="8" spans="1:7" ht="18.75">
      <c r="A8" s="2" t="s">
        <v>122</v>
      </c>
      <c r="C8" s="4">
        <v>9220526973</v>
      </c>
      <c r="D8" s="4"/>
      <c r="E8" s="4">
        <v>11977223195</v>
      </c>
    </row>
    <row r="9" spans="1:7" ht="18.75">
      <c r="A9" s="24" t="s">
        <v>123</v>
      </c>
      <c r="C9" s="4">
        <v>83058916</v>
      </c>
      <c r="D9" s="4"/>
      <c r="E9" s="4">
        <v>0</v>
      </c>
    </row>
    <row r="10" spans="1:7" ht="18.75">
      <c r="A10" s="2" t="s">
        <v>124</v>
      </c>
      <c r="C10" s="4">
        <v>11164047</v>
      </c>
      <c r="D10" s="4"/>
      <c r="E10" s="4">
        <v>42089517</v>
      </c>
    </row>
    <row r="11" spans="1:7" ht="19.5" thickBot="1">
      <c r="A11" s="2" t="s">
        <v>100</v>
      </c>
      <c r="C11" s="8">
        <f>SUM(C8:C10)</f>
        <v>9314749936</v>
      </c>
      <c r="D11" s="4"/>
      <c r="E11" s="8">
        <f>SUM(E8:E10)</f>
        <v>12019312712</v>
      </c>
    </row>
    <row r="12" spans="1:7" ht="19.5" thickTop="1">
      <c r="C12" s="4"/>
      <c r="D12" s="4"/>
      <c r="E12" s="4"/>
    </row>
    <row r="13" spans="1:7" ht="18.75">
      <c r="D13" s="4"/>
      <c r="E13" s="4"/>
      <c r="G13" s="4"/>
    </row>
    <row r="14" spans="1:7" ht="18.75">
      <c r="C14" s="4"/>
      <c r="D14" s="4"/>
      <c r="E14" s="4"/>
    </row>
    <row r="15" spans="1:7" ht="18.75">
      <c r="C15" s="4"/>
      <c r="D15" s="4"/>
      <c r="E15" s="4"/>
    </row>
    <row r="16" spans="1:7" ht="18.75">
      <c r="C16" s="4"/>
      <c r="D16" s="4"/>
      <c r="E16" s="4"/>
    </row>
    <row r="17" spans="3:5" ht="18.75">
      <c r="C17" s="4"/>
      <c r="D17" s="4"/>
      <c r="E17" s="4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2023-12-23T12:05:02Z</dcterms:created>
  <dcterms:modified xsi:type="dcterms:W3CDTF">2023-12-26T08:16:44Z</dcterms:modified>
</cp:coreProperties>
</file>