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2\"/>
    </mc:Choice>
  </mc:AlternateContent>
  <xr:revisionPtr revIDLastSave="0" documentId="13_ncr:1_{F79C73D9-AFDC-479C-945C-CE0D45C0FCE0}" xr6:coauthVersionLast="47" xr6:coauthVersionMax="47" xr10:uidLastSave="{00000000-0000-0000-0000-000000000000}"/>
  <bookViews>
    <workbookView xWindow="-120" yWindow="-120" windowWidth="29040" windowHeight="15840" tabRatio="877" activeTab="6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</workbook>
</file>

<file path=xl/calcChain.xml><?xml version="1.0" encoding="utf-8"?>
<calcChain xmlns="http://schemas.openxmlformats.org/spreadsheetml/2006/main">
  <c r="U95" i="11" l="1"/>
  <c r="I76" i="10"/>
  <c r="G76" i="10"/>
  <c r="E76" i="10"/>
  <c r="Q76" i="10"/>
  <c r="O76" i="10"/>
  <c r="M76" i="10"/>
  <c r="S95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60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64" i="11"/>
  <c r="K95" i="11"/>
  <c r="O95" i="11"/>
  <c r="M95" i="11"/>
  <c r="I95" i="11"/>
  <c r="G95" i="11"/>
  <c r="E95" i="11"/>
  <c r="C95" i="11"/>
  <c r="Q95" i="11"/>
  <c r="I13" i="11"/>
  <c r="S13" i="11"/>
  <c r="G9" i="15" l="1"/>
  <c r="E9" i="15"/>
  <c r="C9" i="15"/>
  <c r="E12" i="14"/>
  <c r="C12" i="14"/>
  <c r="K11" i="13" l="1"/>
  <c r="G9" i="13"/>
  <c r="G10" i="13"/>
  <c r="G11" i="13"/>
  <c r="G13" i="13"/>
  <c r="G8" i="13"/>
  <c r="I14" i="13"/>
  <c r="K12" i="13" s="1"/>
  <c r="E14" i="13"/>
  <c r="G12" i="13" s="1"/>
  <c r="S9" i="11"/>
  <c r="S10" i="11"/>
  <c r="S11" i="11"/>
  <c r="S12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8" i="11"/>
  <c r="I9" i="11"/>
  <c r="I10" i="11"/>
  <c r="I11" i="11"/>
  <c r="I12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8" i="11"/>
  <c r="M31" i="8"/>
  <c r="Q54" i="9"/>
  <c r="M54" i="9"/>
  <c r="O54" i="9"/>
  <c r="I54" i="9"/>
  <c r="G54" i="9"/>
  <c r="E54" i="9"/>
  <c r="G14" i="13" l="1"/>
  <c r="K8" i="13"/>
  <c r="K10" i="13"/>
  <c r="K13" i="13"/>
  <c r="K9" i="13"/>
  <c r="S42" i="8"/>
  <c r="K43" i="8"/>
  <c r="I43" i="8"/>
  <c r="Q43" i="8"/>
  <c r="O43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8" i="8"/>
  <c r="S43" i="8" s="1"/>
  <c r="M23" i="8"/>
  <c r="M24" i="8"/>
  <c r="M25" i="8"/>
  <c r="M26" i="8"/>
  <c r="M27" i="8"/>
  <c r="M28" i="8"/>
  <c r="M29" i="8"/>
  <c r="M30" i="8"/>
  <c r="M32" i="8"/>
  <c r="M33" i="8"/>
  <c r="M34" i="8"/>
  <c r="M35" i="8"/>
  <c r="M36" i="8"/>
  <c r="M37" i="8"/>
  <c r="M38" i="8"/>
  <c r="M39" i="8"/>
  <c r="M40" i="8"/>
  <c r="M41" i="8"/>
  <c r="M42" i="8"/>
  <c r="M22" i="8"/>
  <c r="M43" i="8" s="1"/>
  <c r="R13" i="7"/>
  <c r="R12" i="7"/>
  <c r="R11" i="7"/>
  <c r="R10" i="7"/>
  <c r="R9" i="7"/>
  <c r="R8" i="7"/>
  <c r="R14" i="7" s="1"/>
  <c r="H14" i="7"/>
  <c r="J14" i="7"/>
  <c r="L14" i="7"/>
  <c r="N14" i="7"/>
  <c r="P14" i="7"/>
  <c r="K16" i="6"/>
  <c r="M16" i="6"/>
  <c r="O16" i="6"/>
  <c r="Q16" i="6"/>
  <c r="S16" i="6"/>
  <c r="W52" i="1"/>
  <c r="G51" i="1"/>
  <c r="K14" i="13" l="1"/>
  <c r="E54" i="1"/>
  <c r="G54" i="1"/>
  <c r="K54" i="1"/>
  <c r="O54" i="1"/>
  <c r="S54" i="1"/>
  <c r="U54" i="1"/>
  <c r="W54" i="1"/>
  <c r="Y54" i="1"/>
</calcChain>
</file>

<file path=xl/sharedStrings.xml><?xml version="1.0" encoding="utf-8"?>
<sst xmlns="http://schemas.openxmlformats.org/spreadsheetml/2006/main" count="640" uniqueCount="215">
  <si>
    <t>صندوق رشد سامان</t>
  </si>
  <si>
    <t>صورت وضعیت پورتفوی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</si>
  <si>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</si>
  <si>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</si>
  <si>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</si>
  <si>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</si>
  <si>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</si>
  <si>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</si>
  <si>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</si>
  <si>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</si>
  <si>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</si>
  <si>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</si>
  <si>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</si>
  <si>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</si>
  <si>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</si>
  <si>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</si>
  <si>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بانک سامان</t>
  </si>
  <si>
    <t>بهمن  دیزل</t>
  </si>
  <si>
    <t>بیمه کوثر</t>
  </si>
  <si>
    <t>بین المللی ساروج بوشهر</t>
  </si>
  <si>
    <t>پتروشیمی پردیس</t>
  </si>
  <si>
    <t>پتروشیمی تندگویان</t>
  </si>
  <si>
    <t>پلی پروپیلن جم - جم پیلن</t>
  </si>
  <si>
    <t>پویا زرکان آق دره</t>
  </si>
  <si>
    <t>تایدواترخاورمیانه</t>
  </si>
  <si>
    <t>توسعه حمل و نقل ریلی پارسیان</t>
  </si>
  <si>
    <t>تولیدات پتروشیمی قائد بصیر</t>
  </si>
  <si>
    <t>ح . سرمایه گذاری صبا تامین</t>
  </si>
  <si>
    <t>داروسازی‌ اکسیر</t>
  </si>
  <si>
    <t>داروسازی‌ سینا</t>
  </si>
  <si>
    <t>س. نفت و گاز و پتروشیمی تأمین</t>
  </si>
  <si>
    <t>سایپا</t>
  </si>
  <si>
    <t>سپید ماکیان</t>
  </si>
  <si>
    <t>سرمایه گذاری دارویی تامین</t>
  </si>
  <si>
    <t>سرمایه گذاری سبحان</t>
  </si>
  <si>
    <t>سرمایه گذاری صبا تامین</t>
  </si>
  <si>
    <t>سرمایه گذاری صدرتامین</t>
  </si>
  <si>
    <t>سرمایه گذاری گروه توسعه ملی</t>
  </si>
  <si>
    <t>سرمایه‌ گذاری‌ آتیه‌ دماوند</t>
  </si>
  <si>
    <t>سرمایه‌گذاری‌ ملی‌ایران‌</t>
  </si>
  <si>
    <t>سرمایه‌گذاری‌توسعه‌آذربایجان‌</t>
  </si>
  <si>
    <t>سرمایه‌گذاری‌صندوق‌بازنشستگی‌</t>
  </si>
  <si>
    <t>سرمایه‌گذاری‌غدیر(هلدینگ‌</t>
  </si>
  <si>
    <t>صنایع شیمیایی کیمیاگران امروز</t>
  </si>
  <si>
    <t>صنایع‌ لاستیکی‌  سهند</t>
  </si>
  <si>
    <t>صنعتی‌ بهشهر</t>
  </si>
  <si>
    <t>غلتک سازان سپاهان</t>
  </si>
  <si>
    <t>فجر انرژی خلیج فارس</t>
  </si>
  <si>
    <t>فولاد مبارکه اصفهان</t>
  </si>
  <si>
    <t>فولاد هرمزگان جنوب</t>
  </si>
  <si>
    <t>قند لرستان‌</t>
  </si>
  <si>
    <t>گروه انتخاب الکترونیک آرمان</t>
  </si>
  <si>
    <t>معدنی‌ املاح‌  ایران‌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</si>
  <si>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</si>
  <si>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</si>
  <si>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</si>
  <si>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</si>
  <si>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</si>
  <si>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پالایش نفت تبریز</t>
  </si>
  <si>
    <t>ح . بیمه کوثر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</si>
  <si>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</si>
  <si>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</si>
  <si>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</si>
  <si>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</si>
  <si>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</si>
  <si>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</si>
  <si>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</si>
  <si>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</si>
  <si>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</si>
  <si>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</si>
  <si>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جام جم</t>
  </si>
  <si>
    <t>821-819-1792880-1</t>
  </si>
  <si>
    <t>سپرده کوتاه مدت</t>
  </si>
  <si>
    <t>1402/03/31</t>
  </si>
  <si>
    <t>821-810-1792880-1</t>
  </si>
  <si>
    <t>بانک سامان ملاصدرا</t>
  </si>
  <si>
    <t>829-810-1792880-1</t>
  </si>
  <si>
    <t>بانک تجارت مطهری مهرداد</t>
  </si>
  <si>
    <t>279928792</t>
  </si>
  <si>
    <t>بانک صادرات فردوسی</t>
  </si>
  <si>
    <t>0217334540004</t>
  </si>
  <si>
    <t>بانک سامان سرو</t>
  </si>
  <si>
    <t>849-810-1792880-1</t>
  </si>
  <si>
    <t>821-40-1792880-1</t>
  </si>
  <si>
    <t>حساب جاری</t>
  </si>
  <si>
    <t>849-40-1792880-1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</si>
  <si>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</si>
  <si>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</si>
  <si>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</si>
  <si>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</si>
  <si>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</si>
  <si>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</si>
  <si>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</si>
  <si>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</si>
  <si>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</si>
  <si>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</si>
  <si>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</si>
  <si>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</si>
  <si>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</si>
  <si>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</si>
  <si>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</si>
  <si>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</si>
  <si>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1402/01/27</t>
  </si>
  <si>
    <t>1402/05/01</t>
  </si>
  <si>
    <t>1402/05/23</t>
  </si>
  <si>
    <t>1402/04/26</t>
  </si>
  <si>
    <t>کارخانجات‌تولیدی‌شیشه‌رازی‌</t>
  </si>
  <si>
    <t>1402/03/21</t>
  </si>
  <si>
    <t>1402/04/29</t>
  </si>
  <si>
    <t>سیمان‌ صوفیان‌</t>
  </si>
  <si>
    <t>1402/02/20</t>
  </si>
  <si>
    <t>1402/04/27</t>
  </si>
  <si>
    <t>پالایش نفت بندرعباس</t>
  </si>
  <si>
    <t>1402/04/31</t>
  </si>
  <si>
    <t>1402/04/24</t>
  </si>
  <si>
    <t>1402/06/06</t>
  </si>
  <si>
    <t>1402/06/19</t>
  </si>
  <si>
    <t>1402/03/30</t>
  </si>
  <si>
    <t>1401/12/22</t>
  </si>
  <si>
    <t>1402/03/13</t>
  </si>
  <si>
    <t>1402/03/17</t>
  </si>
  <si>
    <t>1402/06/22</t>
  </si>
  <si>
    <t>1402/03/20</t>
  </si>
  <si>
    <t>پخش رازی</t>
  </si>
  <si>
    <t>1402/02/10</t>
  </si>
  <si>
    <t>1402/04/14</t>
  </si>
  <si>
    <t>بهای فروش</t>
  </si>
  <si>
    <t>ارزش دفتری</t>
  </si>
  <si>
    <t>سود و زیان ناشی از تغییر قیمت</t>
  </si>
  <si>
    <t>سود و زیان ناشی از فروش</t>
  </si>
  <si>
    <t>ح . سرمایه گذاری صدرتامین</t>
  </si>
  <si>
    <t>توسعه فن افزار توسن</t>
  </si>
  <si>
    <t>پالایش نفت تهران</t>
  </si>
  <si>
    <t>پمپ‌ سازی‌ ایران‌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</si>
  <si>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</si>
  <si>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</si>
  <si>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</si>
  <si>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</si>
  <si>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</si>
  <si>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</si>
  <si>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</si>
  <si>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</si>
  <si>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</si>
  <si>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</si>
  <si>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</si>
  <si>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درآمد سپرده بانکی</t>
  </si>
  <si>
    <t xml:space="preserve"> تولید برق پرند مپنا</t>
  </si>
  <si>
    <t>پتروشيمي تندگويان</t>
  </si>
  <si>
    <t>گسترش نفت و گاز پارسیان</t>
  </si>
  <si>
    <t xml:space="preserve"> تامين سرمايه كيميا</t>
  </si>
  <si>
    <t xml:space="preserve"> سرمایه‌گذاری‌ ملی‌ایران</t>
  </si>
  <si>
    <t xml:space="preserve"> سرمایه‌گذاری‌غدیر(هلدینگ</t>
  </si>
  <si>
    <t>‫1402/02/27</t>
  </si>
  <si>
    <t>‫1402/03/22</t>
  </si>
  <si>
    <t>‫1401/07/30</t>
  </si>
  <si>
    <t>‫1401/10/28</t>
  </si>
  <si>
    <t>ح . س.نفت وگازوپتروشیمی تأمین</t>
  </si>
  <si>
    <t>سایر</t>
  </si>
  <si>
    <t> ح . سرمایه گذاری صبا تامین</t>
  </si>
  <si>
    <t>تولید برق پرند مپنا</t>
  </si>
  <si>
    <t>نفت و گاز پارسیان</t>
  </si>
  <si>
    <t>تأمین سرمایه کیمیا</t>
  </si>
  <si>
    <t> پتروشیمی قائد بصیر</t>
  </si>
  <si>
    <t>سایر درآمدهای تنزیل سود سهام</t>
  </si>
  <si>
    <t>سایر درآمدهای تنزیل سود بانک</t>
  </si>
  <si>
    <t>‫بانک اقتصاد نوين</t>
  </si>
  <si>
    <t>‫بيمه آواي پارس70%تاديه-پذيره</t>
  </si>
  <si>
    <t>‫بيمه اتكايي آواي پارس70% تاديه</t>
  </si>
  <si>
    <t>‫بيمه اتكايي تهران رواك50%تا-پذ</t>
  </si>
  <si>
    <t>‫بيمه اتكايي تهران رواک50%تاديه</t>
  </si>
  <si>
    <t>بیمه البرز</t>
  </si>
  <si>
    <t>‫تامين سرمايه كيميا</t>
  </si>
  <si>
    <t>‫تامين سرمايه كيميا- (نماد قدیمی حذف شده)</t>
  </si>
  <si>
    <t>‫تامين سرمايه نوين</t>
  </si>
  <si>
    <t>‫توسعه آذربايجان</t>
  </si>
  <si>
    <t>‫توسعه صنايع و معادن كوثر</t>
  </si>
  <si>
    <t>‫توسعه صنایع بهشهر</t>
  </si>
  <si>
    <t>‫توسعه‌معادن‌وفلزات‌</t>
  </si>
  <si>
    <t>‫توليدي مخازن گازطبيعي آسياناما</t>
  </si>
  <si>
    <t>‫سايپا</t>
  </si>
  <si>
    <t>‫سرمايه سبحان</t>
  </si>
  <si>
    <t>‫سرمايه گذاري صدرتامين</t>
  </si>
  <si>
    <t>‫سرمايه گذاري غدير</t>
  </si>
  <si>
    <t>‫سرمايه گذاري ملي ايران</t>
  </si>
  <si>
    <t>‫سرمايه گذاري پارس آريان</t>
  </si>
  <si>
    <t>‫سيمان اردستان</t>
  </si>
  <si>
    <t>‫سيمان خزر</t>
  </si>
  <si>
    <t>‫سينا دارو</t>
  </si>
  <si>
    <t>‫شيشه رازي</t>
  </si>
  <si>
    <t>‫ص. معدني كيمياي زنجان گستران</t>
  </si>
  <si>
    <t>‫صنايع پتروشيمي خليج فارس</t>
  </si>
  <si>
    <t>‫صندوق بازنشستگي</t>
  </si>
  <si>
    <t>‫صنعتي زر ماكارون</t>
  </si>
  <si>
    <t>‫فولاد شاهرود</t>
  </si>
  <si>
    <t>‫فولاد مباركه</t>
  </si>
  <si>
    <t>‫قطعات اتومبيل</t>
  </si>
  <si>
    <t>‫كاشي الوند</t>
  </si>
  <si>
    <t>‫كشاورزي و دامپروري فجر اصفهان</t>
  </si>
  <si>
    <t>‫كوير تاير</t>
  </si>
  <si>
    <t>‫مخابرات</t>
  </si>
  <si>
    <t>‫ملي شيمي كشاورز</t>
  </si>
  <si>
    <t>‫ملي مس</t>
  </si>
  <si>
    <t>‫مپنا</t>
  </si>
  <si>
    <t>‫نفت اصفهان</t>
  </si>
  <si>
    <t>‫نفت تبريز</t>
  </si>
  <si>
    <t>‫نفت و گاز پارسیان</t>
  </si>
  <si>
    <t>‫نگين طبس</t>
  </si>
  <si>
    <t>‫پارس خزر</t>
  </si>
  <si>
    <t>‫پارس مينو</t>
  </si>
  <si>
    <t>‫پتروشيمي تندگويان</t>
  </si>
  <si>
    <t>‫پخش رازي</t>
  </si>
  <si>
    <t>‫پرداخت الكترونيك سامان كيش</t>
  </si>
  <si>
    <t>‫پيشگامان فن آوري و دانش آراميس</t>
  </si>
  <si>
    <t>‫گروه بهمن</t>
  </si>
  <si>
    <t>‫گروه توسعه ملي ايران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</si>
</sst>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\ ;\(#,##0\);\-\ ;"/>
    <numFmt numFmtId="165" formatCode="#,##0;\(#,##0\)"/>
    <numFmt numFmtId="166" formatCode="_ * #,##0_-_ ;_ * #,##0\-_ ;_ * &quot;-&quot;??_-_ ;_ @_ "/>
  </numFmts>
  <fonts count="8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10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6" fillId="0" borderId="0" xfId="0" applyFont="1"/>
    <xf numFmtId="164" fontId="4" fillId="0" borderId="1" xfId="0" applyNumberFormat="1" applyFont="1" applyBorder="1"/>
    <xf numFmtId="165" fontId="3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166" fontId="1" fillId="0" borderId="0" xfId="1" applyNumberFormat="1" applyFont="1"/>
    <xf numFmtId="166" fontId="4" fillId="0" borderId="0" xfId="1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66" fontId="1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Border="1"/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164" fontId="1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/>
    <xf numFmtId="0" fontId="6" fillId="0" borderId="0" xfId="0" applyFont="1" applyBorder="1"/>
    <xf numFmtId="164" fontId="4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/>
    <xf numFmtId="0" fontId="1" fillId="0" borderId="0" xfId="0" applyFont="1" applyFill="1"/>
    <xf numFmtId="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8"/>
  <sheetViews>
    <sheetView rightToLeft="1" topLeftCell="C1" workbookViewId="0">
      <selection activeCell="AA8" sqref="AA8"/>
    </sheetView>
  </sheetViews>
  <sheetFormatPr defaultRowHeight="18.75" x14ac:dyDescent="0.45"/>
  <cols>
    <col min="1" max="1" width="26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0.5703125" style="1" bestFit="1" customWidth="1"/>
    <col min="28" max="16384" width="9.140625" style="1"/>
  </cols>
  <sheetData>
    <row r="2" spans="1:27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7" ht="30" x14ac:dyDescent="0.4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7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6" spans="1:27" ht="30" x14ac:dyDescent="0.45">
      <c r="A6" s="23" t="s">
        <v>3</v>
      </c>
      <c r="C6" s="24" t="s">
        <v>4</v>
      </c>
      <c r="D6" s="24" t="s">
        <v>4</v>
      </c>
      <c r="E6" s="24" t="s">
        <v>4</v>
      </c>
      <c r="F6" s="24" t="s">
        <v>4</v>
      </c>
      <c r="G6" s="24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4" t="s">
        <v>6</v>
      </c>
      <c r="R6" s="24" t="s">
        <v>6</v>
      </c>
      <c r="S6" s="24" t="s">
        <v>6</v>
      </c>
      <c r="T6" s="24" t="s">
        <v>6</v>
      </c>
      <c r="U6" s="24" t="s">
        <v>6</v>
      </c>
      <c r="V6" s="24" t="s">
        <v>6</v>
      </c>
      <c r="W6" s="24" t="s">
        <v>6</v>
      </c>
      <c r="X6" s="24" t="s">
        <v>6</v>
      </c>
      <c r="Y6" s="24" t="s">
        <v>6</v>
      </c>
    </row>
    <row r="7" spans="1:27" ht="30" x14ac:dyDescent="0.45">
      <c r="A7" s="23" t="s">
        <v>3</v>
      </c>
      <c r="C7" s="23" t="s">
        <v>7</v>
      </c>
      <c r="E7" s="23" t="s">
        <v>8</v>
      </c>
      <c r="G7" s="23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3" t="s">
        <v>13</v>
      </c>
    </row>
    <row r="8" spans="1:27" ht="30" x14ac:dyDescent="0.45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  <c r="AA8" s="3"/>
    </row>
    <row r="9" spans="1:27" ht="21" x14ac:dyDescent="0.55000000000000004">
      <c r="A9" s="2" t="s">
        <v>15</v>
      </c>
      <c r="C9" s="4">
        <v>10015010</v>
      </c>
      <c r="D9" s="4"/>
      <c r="E9" s="4">
        <v>48218937256</v>
      </c>
      <c r="F9" s="4"/>
      <c r="G9" s="4">
        <v>33828519506.319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10015010</v>
      </c>
      <c r="R9" s="4"/>
      <c r="S9" s="4">
        <v>3490</v>
      </c>
      <c r="T9" s="4"/>
      <c r="U9" s="4">
        <v>48218937256</v>
      </c>
      <c r="V9" s="4"/>
      <c r="W9" s="4">
        <v>34744418209.845001</v>
      </c>
      <c r="Y9" s="6">
        <v>1.1108330729709414E-2</v>
      </c>
      <c r="AA9" s="5"/>
    </row>
    <row r="10" spans="1:27" ht="21" x14ac:dyDescent="0.55000000000000004">
      <c r="A10" s="2" t="s">
        <v>16</v>
      </c>
      <c r="C10" s="4">
        <v>70178287</v>
      </c>
      <c r="D10" s="4"/>
      <c r="E10" s="4">
        <v>182674897788</v>
      </c>
      <c r="F10" s="4"/>
      <c r="G10" s="4">
        <v>205724381541.23999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70178287</v>
      </c>
      <c r="R10" s="4"/>
      <c r="S10" s="4">
        <v>3003</v>
      </c>
      <c r="T10" s="4"/>
      <c r="U10" s="4">
        <v>182674897788</v>
      </c>
      <c r="V10" s="4"/>
      <c r="W10" s="4">
        <v>209491460755.62701</v>
      </c>
      <c r="Y10" s="6">
        <v>6.6977677308294944E-2</v>
      </c>
      <c r="AA10" s="5"/>
    </row>
    <row r="11" spans="1:27" ht="21" x14ac:dyDescent="0.55000000000000004">
      <c r="A11" s="2" t="s">
        <v>17</v>
      </c>
      <c r="C11" s="4">
        <v>12418268</v>
      </c>
      <c r="D11" s="4"/>
      <c r="E11" s="4">
        <v>65999873362</v>
      </c>
      <c r="F11" s="4"/>
      <c r="G11" s="4">
        <v>54241202667.927597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12418268</v>
      </c>
      <c r="R11" s="4"/>
      <c r="S11" s="4">
        <v>4556</v>
      </c>
      <c r="T11" s="4"/>
      <c r="U11" s="4">
        <v>65999873362</v>
      </c>
      <c r="V11" s="4"/>
      <c r="W11" s="4">
        <v>56240992115.402397</v>
      </c>
      <c r="Y11" s="6">
        <v>1.798111964953971E-2</v>
      </c>
      <c r="AA11" s="5"/>
    </row>
    <row r="12" spans="1:27" ht="21" x14ac:dyDescent="0.55000000000000004">
      <c r="A12" s="2" t="s">
        <v>18</v>
      </c>
      <c r="C12" s="4">
        <v>16427301</v>
      </c>
      <c r="D12" s="4"/>
      <c r="E12" s="4">
        <v>52950547419</v>
      </c>
      <c r="F12" s="4"/>
      <c r="G12" s="4">
        <v>48139538632.079399</v>
      </c>
      <c r="H12" s="4"/>
      <c r="I12" s="4">
        <v>8000000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24427301</v>
      </c>
      <c r="R12" s="4"/>
      <c r="S12" s="4">
        <v>3522</v>
      </c>
      <c r="T12" s="4"/>
      <c r="U12" s="4">
        <v>76540690376</v>
      </c>
      <c r="V12" s="4"/>
      <c r="W12" s="4">
        <v>85521058044.974106</v>
      </c>
      <c r="Y12" s="6">
        <v>2.7342411992066749E-2</v>
      </c>
      <c r="AA12" s="5"/>
    </row>
    <row r="13" spans="1:27" ht="21" x14ac:dyDescent="0.55000000000000004">
      <c r="A13" s="2" t="s">
        <v>19</v>
      </c>
      <c r="C13" s="4">
        <v>2000000</v>
      </c>
      <c r="D13" s="4"/>
      <c r="E13" s="4">
        <v>74747809440</v>
      </c>
      <c r="F13" s="4"/>
      <c r="G13" s="4">
        <v>75945420000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2000000</v>
      </c>
      <c r="R13" s="4"/>
      <c r="S13" s="4">
        <v>38850</v>
      </c>
      <c r="T13" s="4"/>
      <c r="U13" s="4">
        <v>74747809440</v>
      </c>
      <c r="V13" s="4"/>
      <c r="W13" s="4">
        <v>77237685000</v>
      </c>
      <c r="Y13" s="6">
        <v>2.4694088834505294E-2</v>
      </c>
      <c r="AA13" s="5"/>
    </row>
    <row r="14" spans="1:27" ht="21" x14ac:dyDescent="0.55000000000000004">
      <c r="A14" s="2" t="s">
        <v>20</v>
      </c>
      <c r="C14" s="4">
        <v>550000</v>
      </c>
      <c r="D14" s="4"/>
      <c r="E14" s="4">
        <v>83472448743</v>
      </c>
      <c r="F14" s="4"/>
      <c r="G14" s="4">
        <v>76913624700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550000</v>
      </c>
      <c r="R14" s="4"/>
      <c r="S14" s="4">
        <v>169060</v>
      </c>
      <c r="T14" s="4"/>
      <c r="U14" s="4">
        <v>83472448743</v>
      </c>
      <c r="V14" s="4"/>
      <c r="W14" s="4">
        <v>92429751150</v>
      </c>
      <c r="Y14" s="6">
        <v>2.9551228598440227E-2</v>
      </c>
      <c r="AA14" s="5"/>
    </row>
    <row r="15" spans="1:27" ht="21" x14ac:dyDescent="0.55000000000000004">
      <c r="A15" s="2" t="s">
        <v>21</v>
      </c>
      <c r="C15" s="4">
        <v>2009950</v>
      </c>
      <c r="D15" s="4"/>
      <c r="E15" s="4">
        <v>39518702994</v>
      </c>
      <c r="F15" s="4"/>
      <c r="G15" s="4">
        <v>28771067484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2009950</v>
      </c>
      <c r="R15" s="4"/>
      <c r="S15" s="4">
        <v>15040</v>
      </c>
      <c r="T15" s="4"/>
      <c r="U15" s="4">
        <v>39518702994</v>
      </c>
      <c r="V15" s="4"/>
      <c r="W15" s="4">
        <v>30049781594.400002</v>
      </c>
      <c r="Y15" s="6">
        <v>9.6073824085949194E-3</v>
      </c>
      <c r="AA15" s="5"/>
    </row>
    <row r="16" spans="1:27" ht="21" x14ac:dyDescent="0.55000000000000004">
      <c r="A16" s="2" t="s">
        <v>22</v>
      </c>
      <c r="C16" s="4">
        <v>634714</v>
      </c>
      <c r="D16" s="4"/>
      <c r="E16" s="4">
        <v>75199735845</v>
      </c>
      <c r="F16" s="4"/>
      <c r="G16" s="4">
        <v>113038753846.57201</v>
      </c>
      <c r="H16" s="4"/>
      <c r="I16" s="4">
        <v>0</v>
      </c>
      <c r="J16" s="4"/>
      <c r="K16" s="4">
        <v>0</v>
      </c>
      <c r="L16" s="4"/>
      <c r="M16" s="4">
        <v>-94714</v>
      </c>
      <c r="N16" s="4"/>
      <c r="O16" s="4">
        <v>17514074209</v>
      </c>
      <c r="P16" s="4"/>
      <c r="Q16" s="4">
        <v>540000</v>
      </c>
      <c r="R16" s="4"/>
      <c r="S16" s="4">
        <v>187670</v>
      </c>
      <c r="T16" s="4"/>
      <c r="U16" s="4">
        <v>63978197036</v>
      </c>
      <c r="V16" s="4"/>
      <c r="W16" s="4">
        <v>100738816290</v>
      </c>
      <c r="Y16" s="6">
        <v>3.2207765918258281E-2</v>
      </c>
      <c r="AA16" s="5"/>
    </row>
    <row r="17" spans="1:27" ht="21" x14ac:dyDescent="0.55000000000000004">
      <c r="A17" s="2" t="s">
        <v>23</v>
      </c>
      <c r="C17" s="4">
        <v>1123919</v>
      </c>
      <c r="D17" s="4"/>
      <c r="E17" s="4">
        <v>50148811589</v>
      </c>
      <c r="F17" s="4"/>
      <c r="G17" s="4">
        <v>43572035596.050003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1123919</v>
      </c>
      <c r="R17" s="4"/>
      <c r="S17" s="4">
        <v>42050</v>
      </c>
      <c r="T17" s="4"/>
      <c r="U17" s="4">
        <v>50148811589</v>
      </c>
      <c r="V17" s="4"/>
      <c r="W17" s="4">
        <v>46979592225.997498</v>
      </c>
      <c r="Y17" s="6">
        <v>1.5020106102838484E-2</v>
      </c>
      <c r="AA17" s="5"/>
    </row>
    <row r="18" spans="1:27" ht="21" x14ac:dyDescent="0.55000000000000004">
      <c r="A18" s="2" t="s">
        <v>24</v>
      </c>
      <c r="C18" s="4">
        <v>2000000</v>
      </c>
      <c r="D18" s="4"/>
      <c r="E18" s="4">
        <v>14558041977</v>
      </c>
      <c r="F18" s="4"/>
      <c r="G18" s="4">
        <v>13439556000</v>
      </c>
      <c r="H18" s="4"/>
      <c r="I18" s="4">
        <v>1411034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3411034</v>
      </c>
      <c r="R18" s="4"/>
      <c r="S18" s="4">
        <v>4251</v>
      </c>
      <c r="T18" s="4"/>
      <c r="U18" s="4">
        <v>14558041977</v>
      </c>
      <c r="V18" s="4"/>
      <c r="W18" s="4">
        <v>14414028716.072701</v>
      </c>
      <c r="Y18" s="6">
        <v>4.608389098894012E-3</v>
      </c>
      <c r="AA18" s="5"/>
    </row>
    <row r="19" spans="1:27" ht="21" x14ac:dyDescent="0.55000000000000004">
      <c r="A19" s="2" t="s">
        <v>25</v>
      </c>
      <c r="C19" s="4">
        <v>1316253</v>
      </c>
      <c r="D19" s="4"/>
      <c r="E19" s="4">
        <v>48581660596</v>
      </c>
      <c r="F19" s="4"/>
      <c r="G19" s="4">
        <v>82299699433.485001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1316253</v>
      </c>
      <c r="R19" s="4"/>
      <c r="S19" s="4">
        <v>62000</v>
      </c>
      <c r="T19" s="4"/>
      <c r="U19" s="4">
        <v>48581660596</v>
      </c>
      <c r="V19" s="4"/>
      <c r="W19" s="4">
        <v>81122120268.300003</v>
      </c>
      <c r="Y19" s="6">
        <v>2.5936003187418455E-2</v>
      </c>
      <c r="AA19" s="5"/>
    </row>
    <row r="20" spans="1:27" ht="21" x14ac:dyDescent="0.55000000000000004">
      <c r="A20" s="2" t="s">
        <v>26</v>
      </c>
      <c r="C20" s="4">
        <v>4604716</v>
      </c>
      <c r="D20" s="4"/>
      <c r="E20" s="4">
        <v>136157185834</v>
      </c>
      <c r="F20" s="4"/>
      <c r="G20" s="4">
        <v>127936036417.41</v>
      </c>
      <c r="H20" s="4"/>
      <c r="I20" s="4">
        <v>0</v>
      </c>
      <c r="J20" s="4"/>
      <c r="K20" s="4">
        <v>0</v>
      </c>
      <c r="L20" s="4"/>
      <c r="M20" s="4">
        <v>-47586</v>
      </c>
      <c r="N20" s="4"/>
      <c r="O20" s="4">
        <v>1422857975</v>
      </c>
      <c r="P20" s="4"/>
      <c r="Q20" s="4">
        <v>4557130</v>
      </c>
      <c r="R20" s="4"/>
      <c r="S20" s="4">
        <v>27000</v>
      </c>
      <c r="T20" s="4"/>
      <c r="U20" s="4">
        <v>134750111906</v>
      </c>
      <c r="V20" s="4"/>
      <c r="W20" s="4">
        <v>122310407065.5</v>
      </c>
      <c r="Y20" s="6">
        <v>3.9104538897818605E-2</v>
      </c>
      <c r="AA20" s="5"/>
    </row>
    <row r="21" spans="1:27" ht="21" x14ac:dyDescent="0.55000000000000004">
      <c r="A21" s="2" t="s">
        <v>27</v>
      </c>
      <c r="C21" s="4">
        <v>3123392</v>
      </c>
      <c r="D21" s="4"/>
      <c r="E21" s="4">
        <v>8818154236</v>
      </c>
      <c r="F21" s="4"/>
      <c r="G21" s="4">
        <v>5579339648.2271996</v>
      </c>
      <c r="H21" s="4"/>
      <c r="I21" s="4">
        <v>0</v>
      </c>
      <c r="J21" s="4"/>
      <c r="K21" s="4">
        <v>0</v>
      </c>
      <c r="L21" s="4"/>
      <c r="M21" s="4">
        <v>-3123392</v>
      </c>
      <c r="N21" s="4"/>
      <c r="O21" s="4">
        <v>0</v>
      </c>
      <c r="P21" s="4"/>
      <c r="Q21" s="4">
        <v>0</v>
      </c>
      <c r="R21" s="4"/>
      <c r="S21" s="4">
        <v>0</v>
      </c>
      <c r="T21" s="4"/>
      <c r="U21" s="4">
        <v>0</v>
      </c>
      <c r="V21" s="4"/>
      <c r="W21" s="4">
        <v>0</v>
      </c>
      <c r="Y21" s="6">
        <v>0</v>
      </c>
      <c r="AA21" s="5"/>
    </row>
    <row r="22" spans="1:27" ht="21" x14ac:dyDescent="0.55000000000000004">
      <c r="A22" s="2" t="s">
        <v>28</v>
      </c>
      <c r="C22" s="4">
        <v>2417362</v>
      </c>
      <c r="D22" s="4"/>
      <c r="E22" s="4">
        <v>65780072542</v>
      </c>
      <c r="F22" s="4"/>
      <c r="G22" s="4">
        <v>64880424794.699997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2417362</v>
      </c>
      <c r="R22" s="4"/>
      <c r="S22" s="4">
        <v>29090</v>
      </c>
      <c r="T22" s="4"/>
      <c r="U22" s="4">
        <v>65780072542</v>
      </c>
      <c r="V22" s="4"/>
      <c r="W22" s="4">
        <v>69902650269.548996</v>
      </c>
      <c r="Y22" s="6">
        <v>2.2348964181456221E-2</v>
      </c>
      <c r="AA22" s="5"/>
    </row>
    <row r="23" spans="1:27" ht="21" x14ac:dyDescent="0.55000000000000004">
      <c r="A23" s="2" t="s">
        <v>29</v>
      </c>
      <c r="C23" s="4">
        <v>2006375</v>
      </c>
      <c r="D23" s="4"/>
      <c r="E23" s="4">
        <v>14304330533</v>
      </c>
      <c r="F23" s="4"/>
      <c r="G23" s="4">
        <v>27483342807.375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2006375</v>
      </c>
      <c r="R23" s="4"/>
      <c r="S23" s="4">
        <v>15580</v>
      </c>
      <c r="T23" s="4"/>
      <c r="U23" s="4">
        <v>14304330533</v>
      </c>
      <c r="V23" s="4"/>
      <c r="W23" s="4">
        <v>31073329531.125</v>
      </c>
      <c r="Y23" s="6">
        <v>9.9346265987316617E-3</v>
      </c>
      <c r="AA23" s="5"/>
    </row>
    <row r="24" spans="1:27" ht="21" x14ac:dyDescent="0.55000000000000004">
      <c r="A24" s="2" t="s">
        <v>30</v>
      </c>
      <c r="C24" s="4">
        <v>2200000</v>
      </c>
      <c r="D24" s="4"/>
      <c r="E24" s="4">
        <v>27097468227</v>
      </c>
      <c r="F24" s="4"/>
      <c r="G24" s="4">
        <v>39517463700</v>
      </c>
      <c r="H24" s="4"/>
      <c r="I24" s="4">
        <v>0</v>
      </c>
      <c r="J24" s="4"/>
      <c r="K24" s="4">
        <v>0</v>
      </c>
      <c r="L24" s="4"/>
      <c r="M24" s="4">
        <v>-300000</v>
      </c>
      <c r="N24" s="4"/>
      <c r="O24" s="4">
        <v>4857729026</v>
      </c>
      <c r="P24" s="4"/>
      <c r="Q24" s="4">
        <v>1900000</v>
      </c>
      <c r="R24" s="4"/>
      <c r="S24" s="4">
        <v>17610</v>
      </c>
      <c r="T24" s="4"/>
      <c r="U24" s="4">
        <v>23402358923</v>
      </c>
      <c r="V24" s="4"/>
      <c r="W24" s="4">
        <v>33259918950</v>
      </c>
      <c r="Y24" s="6">
        <v>1.0633713234410716E-2</v>
      </c>
      <c r="AA24" s="5"/>
    </row>
    <row r="25" spans="1:27" ht="21" x14ac:dyDescent="0.55000000000000004">
      <c r="A25" s="2" t="s">
        <v>31</v>
      </c>
      <c r="C25" s="4">
        <v>18186340</v>
      </c>
      <c r="D25" s="4"/>
      <c r="E25" s="4">
        <v>65567987126</v>
      </c>
      <c r="F25" s="4"/>
      <c r="G25" s="4">
        <v>38940294770.657997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18186340</v>
      </c>
      <c r="R25" s="4"/>
      <c r="S25" s="4">
        <v>2459</v>
      </c>
      <c r="T25" s="4"/>
      <c r="U25" s="4">
        <v>65567987126</v>
      </c>
      <c r="V25" s="4"/>
      <c r="W25" s="4">
        <v>44454124810.142998</v>
      </c>
      <c r="Y25" s="6">
        <v>1.4212674902437288E-2</v>
      </c>
      <c r="AA25" s="5"/>
    </row>
    <row r="26" spans="1:27" ht="21" x14ac:dyDescent="0.55000000000000004">
      <c r="A26" s="2" t="s">
        <v>32</v>
      </c>
      <c r="C26" s="4">
        <v>1100000</v>
      </c>
      <c r="D26" s="4"/>
      <c r="E26" s="4">
        <v>31945465933</v>
      </c>
      <c r="F26" s="4"/>
      <c r="G26" s="4">
        <v>29326463100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1100000</v>
      </c>
      <c r="R26" s="4"/>
      <c r="S26" s="4">
        <v>28940</v>
      </c>
      <c r="T26" s="4"/>
      <c r="U26" s="4">
        <v>31945465933</v>
      </c>
      <c r="V26" s="4"/>
      <c r="W26" s="4">
        <v>31644587700</v>
      </c>
      <c r="Y26" s="6">
        <v>1.0117266717601563E-2</v>
      </c>
      <c r="AA26" s="5"/>
    </row>
    <row r="27" spans="1:27" ht="21" x14ac:dyDescent="0.55000000000000004">
      <c r="A27" s="2" t="s">
        <v>33</v>
      </c>
      <c r="C27" s="4">
        <v>1000000</v>
      </c>
      <c r="D27" s="4"/>
      <c r="E27" s="4">
        <v>22041428485</v>
      </c>
      <c r="F27" s="4"/>
      <c r="G27" s="4">
        <v>34960738500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1000000</v>
      </c>
      <c r="R27" s="4"/>
      <c r="S27" s="4">
        <v>30700</v>
      </c>
      <c r="T27" s="4"/>
      <c r="U27" s="4">
        <v>22041428485</v>
      </c>
      <c r="V27" s="4"/>
      <c r="W27" s="4">
        <v>30517335000</v>
      </c>
      <c r="Y27" s="6">
        <v>9.7568665021790547E-3</v>
      </c>
      <c r="AA27" s="5"/>
    </row>
    <row r="28" spans="1:27" ht="21" x14ac:dyDescent="0.55000000000000004">
      <c r="A28" s="2" t="s">
        <v>34</v>
      </c>
      <c r="C28" s="4">
        <v>33931109</v>
      </c>
      <c r="D28" s="4"/>
      <c r="E28" s="4">
        <v>76894392136</v>
      </c>
      <c r="F28" s="4"/>
      <c r="G28" s="4">
        <v>90630411188.196198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33931109</v>
      </c>
      <c r="R28" s="4"/>
      <c r="S28" s="4">
        <v>2827</v>
      </c>
      <c r="T28" s="4"/>
      <c r="U28" s="4">
        <v>76894392136</v>
      </c>
      <c r="V28" s="4"/>
      <c r="W28" s="4">
        <v>95352501834.3992</v>
      </c>
      <c r="Y28" s="6">
        <v>3.0485677437004782E-2</v>
      </c>
      <c r="AA28" s="5"/>
    </row>
    <row r="29" spans="1:27" ht="21" x14ac:dyDescent="0.55000000000000004">
      <c r="A29" s="2" t="s">
        <v>35</v>
      </c>
      <c r="C29" s="4">
        <v>13203434</v>
      </c>
      <c r="D29" s="4"/>
      <c r="E29" s="4">
        <v>50480188714</v>
      </c>
      <c r="F29" s="4"/>
      <c r="G29" s="4">
        <v>46790174268.850502</v>
      </c>
      <c r="H29" s="4"/>
      <c r="I29" s="4">
        <v>3123392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16326826</v>
      </c>
      <c r="R29" s="4"/>
      <c r="S29" s="4">
        <v>3270</v>
      </c>
      <c r="T29" s="4"/>
      <c r="U29" s="4">
        <v>62421734950</v>
      </c>
      <c r="V29" s="4"/>
      <c r="W29" s="4">
        <v>53071058129.931</v>
      </c>
      <c r="Y29" s="6">
        <v>1.696764246626126E-2</v>
      </c>
      <c r="AA29" s="5"/>
    </row>
    <row r="30" spans="1:27" ht="21" x14ac:dyDescent="0.55000000000000004">
      <c r="A30" s="2" t="s">
        <v>36</v>
      </c>
      <c r="C30" s="4">
        <v>39768498</v>
      </c>
      <c r="D30" s="4"/>
      <c r="E30" s="4">
        <v>196596926336</v>
      </c>
      <c r="F30" s="4"/>
      <c r="G30" s="4">
        <v>343136678792.29199</v>
      </c>
      <c r="H30" s="4"/>
      <c r="I30" s="4">
        <v>0</v>
      </c>
      <c r="J30" s="4"/>
      <c r="K30" s="4">
        <v>0</v>
      </c>
      <c r="L30" s="4"/>
      <c r="M30" s="4">
        <v>-2349900</v>
      </c>
      <c r="N30" s="4"/>
      <c r="O30" s="4">
        <v>17366472176</v>
      </c>
      <c r="P30" s="4"/>
      <c r="Q30" s="4">
        <v>37418598</v>
      </c>
      <c r="R30" s="4"/>
      <c r="S30" s="4">
        <v>7530</v>
      </c>
      <c r="T30" s="4"/>
      <c r="U30" s="4">
        <v>184980115534</v>
      </c>
      <c r="V30" s="4"/>
      <c r="W30" s="4">
        <v>280085558784.50702</v>
      </c>
      <c r="Y30" s="6">
        <v>8.9547708089473044E-2</v>
      </c>
      <c r="AA30" s="5"/>
    </row>
    <row r="31" spans="1:27" ht="21" x14ac:dyDescent="0.55000000000000004">
      <c r="A31" s="2" t="s">
        <v>37</v>
      </c>
      <c r="C31" s="4">
        <v>5200000</v>
      </c>
      <c r="D31" s="4"/>
      <c r="E31" s="4">
        <v>62526375395</v>
      </c>
      <c r="F31" s="4"/>
      <c r="G31" s="4">
        <v>47917186200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5200000</v>
      </c>
      <c r="R31" s="4"/>
      <c r="S31" s="4">
        <v>9920</v>
      </c>
      <c r="T31" s="4"/>
      <c r="U31" s="4">
        <v>62526375395</v>
      </c>
      <c r="V31" s="4"/>
      <c r="W31" s="4">
        <v>51277075200</v>
      </c>
      <c r="Y31" s="6">
        <v>1.6394078229589718E-2</v>
      </c>
      <c r="AA31" s="5"/>
    </row>
    <row r="32" spans="1:27" ht="21" x14ac:dyDescent="0.55000000000000004">
      <c r="A32" s="2" t="s">
        <v>38</v>
      </c>
      <c r="C32" s="4">
        <v>1763554</v>
      </c>
      <c r="D32" s="4"/>
      <c r="E32" s="4">
        <v>20982588781</v>
      </c>
      <c r="F32" s="4"/>
      <c r="G32" s="4">
        <v>21352281198.066002</v>
      </c>
      <c r="H32" s="4"/>
      <c r="I32" s="4">
        <v>0</v>
      </c>
      <c r="J32" s="4"/>
      <c r="K32" s="4">
        <v>0</v>
      </c>
      <c r="L32" s="4"/>
      <c r="M32" s="4">
        <v>-63554</v>
      </c>
      <c r="N32" s="4"/>
      <c r="O32" s="4">
        <v>888252508</v>
      </c>
      <c r="P32" s="4"/>
      <c r="Q32" s="4">
        <v>1700000</v>
      </c>
      <c r="R32" s="4"/>
      <c r="S32" s="4">
        <v>14270</v>
      </c>
      <c r="T32" s="4"/>
      <c r="U32" s="4">
        <v>20226429657</v>
      </c>
      <c r="V32" s="4"/>
      <c r="W32" s="4">
        <v>24114658950</v>
      </c>
      <c r="Y32" s="6">
        <v>7.7098314161681324E-3</v>
      </c>
      <c r="AA32" s="5"/>
    </row>
    <row r="33" spans="1:27" ht="21" x14ac:dyDescent="0.55000000000000004">
      <c r="A33" s="2" t="s">
        <v>39</v>
      </c>
      <c r="C33" s="4">
        <v>3200000</v>
      </c>
      <c r="D33" s="4"/>
      <c r="E33" s="4">
        <v>21513806456</v>
      </c>
      <c r="F33" s="4"/>
      <c r="G33" s="4">
        <v>22107672000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3200000</v>
      </c>
      <c r="R33" s="4"/>
      <c r="S33" s="4">
        <v>7190</v>
      </c>
      <c r="T33" s="4"/>
      <c r="U33" s="4">
        <v>21513806456</v>
      </c>
      <c r="V33" s="4"/>
      <c r="W33" s="4">
        <v>22871102400</v>
      </c>
      <c r="Y33" s="6">
        <v>7.3122470515353637E-3</v>
      </c>
      <c r="AA33" s="5"/>
    </row>
    <row r="34" spans="1:27" ht="21" x14ac:dyDescent="0.55000000000000004">
      <c r="A34" s="2" t="s">
        <v>40</v>
      </c>
      <c r="C34" s="4">
        <v>1800000</v>
      </c>
      <c r="D34" s="4"/>
      <c r="E34" s="4">
        <v>26702613978</v>
      </c>
      <c r="F34" s="4"/>
      <c r="G34" s="4">
        <v>17409791700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1800000</v>
      </c>
      <c r="R34" s="4"/>
      <c r="S34" s="4">
        <v>10050</v>
      </c>
      <c r="T34" s="4"/>
      <c r="U34" s="4">
        <v>26702613978</v>
      </c>
      <c r="V34" s="4"/>
      <c r="W34" s="4">
        <v>17982364500</v>
      </c>
      <c r="Y34" s="6">
        <v>5.7492415317400352E-3</v>
      </c>
      <c r="AA34" s="5"/>
    </row>
    <row r="35" spans="1:27" ht="21" x14ac:dyDescent="0.55000000000000004">
      <c r="A35" s="2" t="s">
        <v>41</v>
      </c>
      <c r="C35" s="4">
        <v>5430800</v>
      </c>
      <c r="D35" s="4"/>
      <c r="E35" s="4">
        <v>84999560207</v>
      </c>
      <c r="F35" s="4"/>
      <c r="G35" s="4">
        <v>82272937917.600006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5430800</v>
      </c>
      <c r="R35" s="4"/>
      <c r="S35" s="4">
        <v>15810</v>
      </c>
      <c r="T35" s="4"/>
      <c r="U35" s="4">
        <v>84999560207</v>
      </c>
      <c r="V35" s="4"/>
      <c r="W35" s="4">
        <v>85350075359.399994</v>
      </c>
      <c r="Y35" s="6">
        <v>2.7287746168942591E-2</v>
      </c>
      <c r="AA35" s="5"/>
    </row>
    <row r="36" spans="1:27" ht="21" x14ac:dyDescent="0.55000000000000004">
      <c r="A36" s="2" t="s">
        <v>42</v>
      </c>
      <c r="C36" s="4">
        <v>4600000</v>
      </c>
      <c r="D36" s="4"/>
      <c r="E36" s="4">
        <v>61052619729</v>
      </c>
      <c r="F36" s="4"/>
      <c r="G36" s="4">
        <v>82078708500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4600000</v>
      </c>
      <c r="R36" s="4"/>
      <c r="S36" s="4">
        <v>20860</v>
      </c>
      <c r="T36" s="4"/>
      <c r="U36" s="4">
        <v>61052619729</v>
      </c>
      <c r="V36" s="4"/>
      <c r="W36" s="4">
        <v>95385061800</v>
      </c>
      <c r="Y36" s="6">
        <v>3.049608736427014E-2</v>
      </c>
      <c r="AA36" s="5"/>
    </row>
    <row r="37" spans="1:27" ht="21" x14ac:dyDescent="0.55000000000000004">
      <c r="A37" s="2" t="s">
        <v>43</v>
      </c>
      <c r="C37" s="4">
        <v>10133333</v>
      </c>
      <c r="D37" s="4"/>
      <c r="E37" s="4">
        <v>76744905528</v>
      </c>
      <c r="F37" s="4"/>
      <c r="G37" s="4">
        <v>87836905910.628006</v>
      </c>
      <c r="H37" s="4"/>
      <c r="I37" s="4">
        <v>0</v>
      </c>
      <c r="J37" s="4"/>
      <c r="K37" s="4">
        <v>0</v>
      </c>
      <c r="L37" s="4"/>
      <c r="M37" s="4">
        <v>-133333</v>
      </c>
      <c r="N37" s="4"/>
      <c r="O37" s="4">
        <v>1319101078</v>
      </c>
      <c r="P37" s="4"/>
      <c r="Q37" s="4">
        <v>10000000</v>
      </c>
      <c r="R37" s="4"/>
      <c r="S37" s="4">
        <v>9740</v>
      </c>
      <c r="T37" s="4"/>
      <c r="U37" s="4">
        <v>75735106631</v>
      </c>
      <c r="V37" s="4"/>
      <c r="W37" s="4">
        <v>96820470000</v>
      </c>
      <c r="Y37" s="6">
        <v>3.0955009684437779E-2</v>
      </c>
      <c r="AA37" s="5"/>
    </row>
    <row r="38" spans="1:27" ht="21" x14ac:dyDescent="0.55000000000000004">
      <c r="A38" s="2" t="s">
        <v>44</v>
      </c>
      <c r="C38" s="4">
        <v>156594</v>
      </c>
      <c r="D38" s="4"/>
      <c r="E38" s="4">
        <v>8761000399</v>
      </c>
      <c r="F38" s="4"/>
      <c r="G38" s="4">
        <v>8220524251.6169996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156594</v>
      </c>
      <c r="R38" s="4"/>
      <c r="S38" s="4">
        <v>57330</v>
      </c>
      <c r="T38" s="4"/>
      <c r="U38" s="4">
        <v>8761000399</v>
      </c>
      <c r="V38" s="4"/>
      <c r="W38" s="4">
        <v>8924117692.5809994</v>
      </c>
      <c r="Y38" s="6">
        <v>2.8531791841013309E-3</v>
      </c>
      <c r="AA38" s="5"/>
    </row>
    <row r="39" spans="1:27" ht="21" x14ac:dyDescent="0.55000000000000004">
      <c r="A39" s="2" t="s">
        <v>45</v>
      </c>
      <c r="C39" s="4">
        <v>8568762</v>
      </c>
      <c r="D39" s="4"/>
      <c r="E39" s="4">
        <v>34315755869</v>
      </c>
      <c r="F39" s="4"/>
      <c r="G39" s="4">
        <v>24701555811.689999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8568762</v>
      </c>
      <c r="R39" s="4"/>
      <c r="S39" s="4">
        <v>2828</v>
      </c>
      <c r="T39" s="4"/>
      <c r="U39" s="4">
        <v>34315755869</v>
      </c>
      <c r="V39" s="4"/>
      <c r="W39" s="4">
        <v>24088275805.330799</v>
      </c>
      <c r="Y39" s="6">
        <v>7.701396314595696E-3</v>
      </c>
      <c r="AA39" s="5"/>
    </row>
    <row r="40" spans="1:27" ht="21" x14ac:dyDescent="0.55000000000000004">
      <c r="A40" s="2" t="s">
        <v>46</v>
      </c>
      <c r="C40" s="4">
        <v>1500000</v>
      </c>
      <c r="D40" s="4"/>
      <c r="E40" s="4">
        <v>11948541530</v>
      </c>
      <c r="F40" s="4"/>
      <c r="G40" s="4">
        <v>10362971250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1500000</v>
      </c>
      <c r="R40" s="4"/>
      <c r="S40" s="4">
        <v>7400</v>
      </c>
      <c r="T40" s="4"/>
      <c r="U40" s="4">
        <v>11948541530</v>
      </c>
      <c r="V40" s="4"/>
      <c r="W40" s="4">
        <v>11033955000</v>
      </c>
      <c r="Y40" s="6">
        <v>3.5277269763578992E-3</v>
      </c>
      <c r="AA40" s="5"/>
    </row>
    <row r="41" spans="1:27" ht="21" x14ac:dyDescent="0.55000000000000004">
      <c r="A41" s="2" t="s">
        <v>47</v>
      </c>
      <c r="C41" s="4">
        <v>3131631</v>
      </c>
      <c r="D41" s="4"/>
      <c r="E41" s="4">
        <v>73652585126</v>
      </c>
      <c r="F41" s="4"/>
      <c r="G41" s="4">
        <v>56127350253.766502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3131631</v>
      </c>
      <c r="R41" s="4"/>
      <c r="S41" s="4">
        <v>19020</v>
      </c>
      <c r="T41" s="4"/>
      <c r="U41" s="4">
        <v>73652585126</v>
      </c>
      <c r="V41" s="4"/>
      <c r="W41" s="4">
        <v>59209218071.361</v>
      </c>
      <c r="Y41" s="6">
        <v>1.8930107639499871E-2</v>
      </c>
      <c r="AA41" s="5"/>
    </row>
    <row r="42" spans="1:27" ht="21" x14ac:dyDescent="0.55000000000000004">
      <c r="A42" s="2" t="s">
        <v>48</v>
      </c>
      <c r="C42" s="4">
        <v>50114344</v>
      </c>
      <c r="D42" s="4"/>
      <c r="E42" s="4">
        <v>203564670861</v>
      </c>
      <c r="F42" s="4"/>
      <c r="G42" s="4">
        <v>249080818266</v>
      </c>
      <c r="H42" s="4"/>
      <c r="I42" s="4">
        <v>0</v>
      </c>
      <c r="J42" s="4"/>
      <c r="K42" s="4">
        <v>0</v>
      </c>
      <c r="L42" s="4"/>
      <c r="M42" s="4">
        <v>-114344</v>
      </c>
      <c r="N42" s="4"/>
      <c r="O42" s="4">
        <v>628560006</v>
      </c>
      <c r="P42" s="4"/>
      <c r="Q42" s="4">
        <v>50000000</v>
      </c>
      <c r="R42" s="4"/>
      <c r="S42" s="4">
        <v>5590</v>
      </c>
      <c r="T42" s="4"/>
      <c r="U42" s="4">
        <v>203100205064</v>
      </c>
      <c r="V42" s="4"/>
      <c r="W42" s="4">
        <v>277836975000</v>
      </c>
      <c r="Y42" s="6">
        <v>8.882880089117412E-2</v>
      </c>
      <c r="AA42" s="5"/>
    </row>
    <row r="43" spans="1:27" ht="21" x14ac:dyDescent="0.55000000000000004">
      <c r="A43" s="2" t="s">
        <v>49</v>
      </c>
      <c r="C43" s="4">
        <v>2000000</v>
      </c>
      <c r="D43" s="4"/>
      <c r="E43" s="4">
        <v>20595855615</v>
      </c>
      <c r="F43" s="4"/>
      <c r="G43" s="4">
        <v>14075748000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2000000</v>
      </c>
      <c r="R43" s="4"/>
      <c r="S43" s="4">
        <v>7610</v>
      </c>
      <c r="T43" s="4"/>
      <c r="U43" s="4">
        <v>20595855615</v>
      </c>
      <c r="V43" s="4"/>
      <c r="W43" s="4">
        <v>15129441000</v>
      </c>
      <c r="Y43" s="6">
        <v>4.8371175297447951E-3</v>
      </c>
      <c r="AA43" s="5"/>
    </row>
    <row r="44" spans="1:27" ht="21" x14ac:dyDescent="0.55000000000000004">
      <c r="A44" s="2" t="s">
        <v>50</v>
      </c>
      <c r="C44" s="4">
        <v>1600000</v>
      </c>
      <c r="D44" s="4"/>
      <c r="E44" s="4">
        <v>14339819423</v>
      </c>
      <c r="F44" s="4"/>
      <c r="G44" s="4">
        <v>11181074400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1600000</v>
      </c>
      <c r="R44" s="4"/>
      <c r="S44" s="4">
        <v>8860</v>
      </c>
      <c r="T44" s="4"/>
      <c r="U44" s="4">
        <v>14339819423</v>
      </c>
      <c r="V44" s="4"/>
      <c r="W44" s="4">
        <v>14091652800</v>
      </c>
      <c r="Y44" s="6">
        <v>4.5053205060224845E-3</v>
      </c>
      <c r="AA44" s="5"/>
    </row>
    <row r="45" spans="1:27" ht="21" x14ac:dyDescent="0.55000000000000004">
      <c r="A45" s="2" t="s">
        <v>51</v>
      </c>
      <c r="C45" s="4">
        <v>1073224</v>
      </c>
      <c r="D45" s="4"/>
      <c r="E45" s="4">
        <v>36903711131</v>
      </c>
      <c r="F45" s="4"/>
      <c r="G45" s="4">
        <v>29871472881.599998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1073224</v>
      </c>
      <c r="R45" s="4"/>
      <c r="S45" s="4">
        <v>29450</v>
      </c>
      <c r="T45" s="4"/>
      <c r="U45" s="4">
        <v>36903711131</v>
      </c>
      <c r="V45" s="4"/>
      <c r="W45" s="4">
        <v>31418388441.540001</v>
      </c>
      <c r="Y45" s="6">
        <v>1.0044947297583855E-2</v>
      </c>
      <c r="AA45" s="5"/>
    </row>
    <row r="46" spans="1:27" ht="21" x14ac:dyDescent="0.55000000000000004">
      <c r="A46" s="2" t="s">
        <v>52</v>
      </c>
      <c r="C46" s="4">
        <v>2500666</v>
      </c>
      <c r="D46" s="4"/>
      <c r="E46" s="4">
        <v>49558981713</v>
      </c>
      <c r="F46" s="4"/>
      <c r="G46" s="4">
        <v>45962202319.677002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2500666</v>
      </c>
      <c r="R46" s="4"/>
      <c r="S46" s="4">
        <v>21190</v>
      </c>
      <c r="T46" s="4"/>
      <c r="U46" s="4">
        <v>49558981713</v>
      </c>
      <c r="V46" s="4"/>
      <c r="W46" s="4">
        <v>52673827320.387001</v>
      </c>
      <c r="Y46" s="6">
        <v>1.6840641600056092E-2</v>
      </c>
      <c r="AA46" s="5"/>
    </row>
    <row r="47" spans="1:27" ht="21" x14ac:dyDescent="0.55000000000000004">
      <c r="A47" s="2" t="s">
        <v>53</v>
      </c>
      <c r="C47" s="4">
        <v>28000000</v>
      </c>
      <c r="D47" s="4"/>
      <c r="E47" s="4">
        <v>180020789541</v>
      </c>
      <c r="F47" s="4"/>
      <c r="G47" s="4">
        <v>184813776000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28000000</v>
      </c>
      <c r="R47" s="4"/>
      <c r="S47" s="4">
        <v>7410</v>
      </c>
      <c r="T47" s="4"/>
      <c r="U47" s="4">
        <v>180020789541</v>
      </c>
      <c r="V47" s="4"/>
      <c r="W47" s="4">
        <v>206245494000</v>
      </c>
      <c r="Y47" s="6">
        <v>6.5939891266192513E-2</v>
      </c>
      <c r="AA47" s="5"/>
    </row>
    <row r="48" spans="1:27" ht="21" x14ac:dyDescent="0.55000000000000004">
      <c r="A48" s="2" t="s">
        <v>54</v>
      </c>
      <c r="C48" s="4">
        <v>3032427</v>
      </c>
      <c r="D48" s="4"/>
      <c r="E48" s="4">
        <v>47234638674</v>
      </c>
      <c r="F48" s="4"/>
      <c r="G48" s="4">
        <v>72104066699.651993</v>
      </c>
      <c r="H48" s="4"/>
      <c r="I48" s="4">
        <v>0</v>
      </c>
      <c r="J48" s="4"/>
      <c r="K48" s="4">
        <v>0</v>
      </c>
      <c r="L48" s="4"/>
      <c r="M48" s="4">
        <v>-2427</v>
      </c>
      <c r="N48" s="4"/>
      <c r="O48" s="4">
        <v>60458742</v>
      </c>
      <c r="P48" s="4"/>
      <c r="Q48" s="4">
        <v>3030000</v>
      </c>
      <c r="R48" s="4"/>
      <c r="S48" s="4">
        <v>26150</v>
      </c>
      <c r="T48" s="4"/>
      <c r="U48" s="4">
        <v>47196834477</v>
      </c>
      <c r="V48" s="4"/>
      <c r="W48" s="4">
        <v>78763054725</v>
      </c>
      <c r="Y48" s="6">
        <v>2.518177325299369E-2</v>
      </c>
      <c r="AA48" s="5"/>
    </row>
    <row r="49" spans="1:27" ht="21" x14ac:dyDescent="0.55000000000000004">
      <c r="A49" s="2" t="s">
        <v>55</v>
      </c>
      <c r="C49" s="4">
        <v>500000</v>
      </c>
      <c r="D49" s="4"/>
      <c r="E49" s="4">
        <v>16520351646</v>
      </c>
      <c r="F49" s="4"/>
      <c r="G49" s="4">
        <v>20214006750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500000</v>
      </c>
      <c r="R49" s="4"/>
      <c r="S49" s="4">
        <v>42420</v>
      </c>
      <c r="T49" s="4"/>
      <c r="U49" s="4">
        <v>16520351646</v>
      </c>
      <c r="V49" s="4"/>
      <c r="W49" s="4">
        <v>21083800500</v>
      </c>
      <c r="Y49" s="6">
        <v>6.7408188440136073E-3</v>
      </c>
      <c r="AA49" s="5"/>
    </row>
    <row r="50" spans="1:27" ht="21" x14ac:dyDescent="0.55000000000000004">
      <c r="A50" s="2" t="s">
        <v>56</v>
      </c>
      <c r="C50" s="4">
        <v>9372691</v>
      </c>
      <c r="D50" s="4"/>
      <c r="E50" s="4">
        <v>46174678199</v>
      </c>
      <c r="F50" s="4"/>
      <c r="G50" s="4">
        <v>45746094328.780502</v>
      </c>
      <c r="H50" s="4"/>
      <c r="I50" s="4">
        <v>0</v>
      </c>
      <c r="J50" s="4"/>
      <c r="K50" s="4">
        <v>0</v>
      </c>
      <c r="L50" s="4"/>
      <c r="M50" s="4">
        <v>-12691</v>
      </c>
      <c r="N50" s="4"/>
      <c r="O50" s="4">
        <v>67114401</v>
      </c>
      <c r="P50" s="4"/>
      <c r="Q50" s="4">
        <v>9360000</v>
      </c>
      <c r="R50" s="4"/>
      <c r="S50" s="4">
        <v>5030</v>
      </c>
      <c r="T50" s="4"/>
      <c r="U50" s="4">
        <v>46112155830</v>
      </c>
      <c r="V50" s="4"/>
      <c r="W50" s="4">
        <v>46800669240</v>
      </c>
      <c r="Y50" s="6">
        <v>1.4962901642208195E-2</v>
      </c>
      <c r="AA50" s="5"/>
    </row>
    <row r="51" spans="1:27" ht="21" x14ac:dyDescent="0.55000000000000004">
      <c r="A51" s="2" t="s">
        <v>57</v>
      </c>
      <c r="C51" s="4">
        <v>2400000</v>
      </c>
      <c r="D51" s="4"/>
      <c r="E51" s="4">
        <v>14987233832</v>
      </c>
      <c r="F51" s="4"/>
      <c r="G51" s="4">
        <f>14457463200-12</f>
        <v>14457463188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2400000</v>
      </c>
      <c r="R51" s="4"/>
      <c r="S51" s="4">
        <v>6710</v>
      </c>
      <c r="T51" s="4"/>
      <c r="U51" s="4">
        <v>14987233832</v>
      </c>
      <c r="V51" s="4"/>
      <c r="W51" s="4">
        <v>16008181200</v>
      </c>
      <c r="Y51" s="6">
        <v>5.1180644348889732E-3</v>
      </c>
      <c r="AA51" s="5"/>
    </row>
    <row r="52" spans="1:27" ht="21" x14ac:dyDescent="0.55000000000000004">
      <c r="A52" s="2" t="s">
        <v>58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5200000</v>
      </c>
      <c r="J52" s="4"/>
      <c r="K52" s="4">
        <v>62968380137</v>
      </c>
      <c r="L52" s="4"/>
      <c r="M52" s="4">
        <v>0</v>
      </c>
      <c r="N52" s="4"/>
      <c r="O52" s="4">
        <v>0</v>
      </c>
      <c r="P52" s="4"/>
      <c r="Q52" s="4">
        <v>5200000</v>
      </c>
      <c r="R52" s="4"/>
      <c r="S52" s="4">
        <v>13160</v>
      </c>
      <c r="T52" s="4"/>
      <c r="U52" s="4">
        <v>62968380137</v>
      </c>
      <c r="V52" s="4"/>
      <c r="W52" s="4">
        <f>68024829600-10</f>
        <v>68024829590</v>
      </c>
      <c r="Y52" s="6">
        <v>2.1748595712669849E-2</v>
      </c>
      <c r="AA52" s="5"/>
    </row>
    <row r="53" spans="1:27" ht="21" x14ac:dyDescent="0.55000000000000004">
      <c r="A53" s="2" t="s">
        <v>59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8000000</v>
      </c>
      <c r="J53" s="4"/>
      <c r="K53" s="4">
        <v>15590142957</v>
      </c>
      <c r="L53" s="4"/>
      <c r="M53" s="4">
        <v>-8000000</v>
      </c>
      <c r="N53" s="4"/>
      <c r="O53" s="4">
        <v>0</v>
      </c>
      <c r="P53" s="4"/>
      <c r="Q53" s="4">
        <v>0</v>
      </c>
      <c r="R53" s="4"/>
      <c r="S53" s="4">
        <v>0</v>
      </c>
      <c r="T53" s="4"/>
      <c r="U53" s="4">
        <v>0</v>
      </c>
      <c r="V53" s="4"/>
      <c r="W53" s="4">
        <v>0</v>
      </c>
      <c r="Y53" s="6">
        <v>0</v>
      </c>
      <c r="AA53" s="5"/>
    </row>
    <row r="54" spans="1:27" ht="19.5" thickBot="1" x14ac:dyDescent="0.5">
      <c r="C54" s="4"/>
      <c r="D54" s="4"/>
      <c r="E54" s="7">
        <f>SUM(E9:E53)</f>
        <v>2544856150744</v>
      </c>
      <c r="F54" s="4"/>
      <c r="G54" s="7">
        <f>SUM(G9:G53)</f>
        <v>2772989775222.4585</v>
      </c>
      <c r="H54" s="4"/>
      <c r="I54" s="4"/>
      <c r="J54" s="4"/>
      <c r="K54" s="7">
        <f>SUM(K9:K53)</f>
        <v>78558523094</v>
      </c>
      <c r="L54" s="4"/>
      <c r="M54" s="4"/>
      <c r="N54" s="4"/>
      <c r="O54" s="7">
        <f>SUM(O9:O53)</f>
        <v>44124620121</v>
      </c>
      <c r="P54" s="4"/>
      <c r="Q54" s="4"/>
      <c r="R54" s="4"/>
      <c r="S54" s="7">
        <f>SUM(S9:S53)</f>
        <v>1046496</v>
      </c>
      <c r="T54" s="4"/>
      <c r="U54" s="7">
        <f>SUM(U9:U53)</f>
        <v>2604266782611</v>
      </c>
      <c r="V54" s="4"/>
      <c r="W54" s="7">
        <f>SUM(W9:W53)</f>
        <v>2945773865041.373</v>
      </c>
      <c r="Y54" s="8">
        <f>SUM(Y9:Y53)</f>
        <v>0.94180970739472114</v>
      </c>
      <c r="AA54" s="5"/>
    </row>
    <row r="55" spans="1:27" ht="19.5" thickTop="1" x14ac:dyDescent="0.4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7" x14ac:dyDescent="0.45">
      <c r="E56" s="9"/>
      <c r="G56" s="9"/>
      <c r="U56" s="9"/>
      <c r="W56" s="3"/>
    </row>
    <row r="57" spans="1:27" x14ac:dyDescent="0.45">
      <c r="W57" s="9"/>
    </row>
    <row r="58" spans="1:27" x14ac:dyDescent="0.45">
      <c r="W58" s="9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workbookViewId="0">
      <selection activeCell="I7" sqref="I7:J8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6.7109375" style="1" bestFit="1" customWidth="1"/>
    <col min="10" max="10" width="20.5703125" style="1" bestFit="1" customWidth="1"/>
    <col min="11" max="16384" width="9.140625" style="1"/>
  </cols>
  <sheetData>
    <row r="2" spans="1:10" ht="30" x14ac:dyDescent="0.45">
      <c r="A2" s="23" t="s">
        <v>0</v>
      </c>
      <c r="B2" s="23" t="s">
        <v>0</v>
      </c>
      <c r="C2" s="23" t="s">
        <v>0</v>
      </c>
      <c r="D2" s="23" t="s">
        <v>0</v>
      </c>
      <c r="E2" s="23" t="s">
        <v>0</v>
      </c>
    </row>
    <row r="3" spans="1:10" ht="30" x14ac:dyDescent="0.45">
      <c r="A3" s="23" t="s">
        <v>86</v>
      </c>
      <c r="B3" s="23" t="s">
        <v>86</v>
      </c>
      <c r="C3" s="23" t="s">
        <v>86</v>
      </c>
      <c r="D3" s="23" t="s">
        <v>86</v>
      </c>
      <c r="E3" s="23" t="s">
        <v>86</v>
      </c>
    </row>
    <row r="4" spans="1:10" ht="30" x14ac:dyDescent="0.4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</row>
    <row r="6" spans="1:10" ht="30" x14ac:dyDescent="0.45">
      <c r="A6" s="22" t="s">
        <v>90</v>
      </c>
      <c r="C6" s="22" t="s">
        <v>67</v>
      </c>
      <c r="E6" s="22" t="s">
        <v>137</v>
      </c>
      <c r="G6" s="22" t="s">
        <v>13</v>
      </c>
    </row>
    <row r="7" spans="1:10" ht="21" x14ac:dyDescent="0.55000000000000004">
      <c r="A7" s="2" t="s">
        <v>144</v>
      </c>
      <c r="C7" s="4">
        <v>222420922202</v>
      </c>
      <c r="E7" s="6">
        <v>0.94186549820949061</v>
      </c>
      <c r="F7" s="11"/>
      <c r="G7" s="6">
        <v>7.1111427168082247E-2</v>
      </c>
      <c r="I7" s="4"/>
      <c r="J7" s="3"/>
    </row>
    <row r="8" spans="1:10" ht="21" x14ac:dyDescent="0.55000000000000004">
      <c r="A8" s="2" t="s">
        <v>145</v>
      </c>
      <c r="C8" s="4">
        <v>11027545</v>
      </c>
      <c r="E8" s="6">
        <v>4.6697334327297302E-5</v>
      </c>
      <c r="F8" s="11"/>
      <c r="G8" s="6">
        <v>3.5256775996911955E-6</v>
      </c>
    </row>
    <row r="9" spans="1:10" ht="19.5" thickBot="1" x14ac:dyDescent="0.5">
      <c r="C9" s="14">
        <f>SUM(C7:C8)</f>
        <v>222431949747</v>
      </c>
      <c r="E9" s="8">
        <f>SUM(E7:E8)</f>
        <v>0.94191219554381789</v>
      </c>
      <c r="F9" s="11"/>
      <c r="G9" s="8">
        <f>SUM(G7:G8)</f>
        <v>7.1114952845681936E-2</v>
      </c>
    </row>
    <row r="10" spans="1:10" ht="19.5" thickTop="1" x14ac:dyDescent="0.45">
      <c r="E10" s="11"/>
      <c r="F10" s="11"/>
      <c r="G10" s="11"/>
    </row>
    <row r="11" spans="1:10" x14ac:dyDescent="0.45">
      <c r="E11" s="11"/>
      <c r="F11" s="11"/>
      <c r="G11" s="11"/>
    </row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0"/>
  <sheetViews>
    <sheetView rightToLeft="1" workbookViewId="0">
      <selection activeCell="U7" sqref="U7"/>
    </sheetView>
  </sheetViews>
  <sheetFormatPr defaultRowHeight="18.75" x14ac:dyDescent="0.45"/>
  <cols>
    <col min="1" max="1" width="22.42578125" style="1" bestFit="1" customWidth="1"/>
    <col min="2" max="2" width="1" style="1" customWidth="1"/>
    <col min="3" max="3" width="21.85546875" style="10" bestFit="1" customWidth="1"/>
    <col min="4" max="4" width="1" style="10" customWidth="1"/>
    <col min="5" max="5" width="14.28515625" style="10" bestFit="1" customWidth="1"/>
    <col min="6" max="6" width="1" style="10" customWidth="1"/>
    <col min="7" max="7" width="15.42578125" style="10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18.140625" style="1" bestFit="1" customWidth="1"/>
    <col min="22" max="16384" width="9.140625" style="1"/>
  </cols>
  <sheetData>
    <row r="2" spans="1:21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1" ht="23.25" customHeight="1" x14ac:dyDescent="0.4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1" ht="23.25" customHeight="1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21" ht="30" x14ac:dyDescent="0.45">
      <c r="A6" s="23" t="s">
        <v>62</v>
      </c>
      <c r="C6" s="22" t="s">
        <v>63</v>
      </c>
      <c r="D6" s="22" t="s">
        <v>63</v>
      </c>
      <c r="E6" s="22" t="s">
        <v>63</v>
      </c>
      <c r="F6" s="22" t="s">
        <v>63</v>
      </c>
      <c r="G6" s="22" t="s">
        <v>63</v>
      </c>
      <c r="H6" s="22" t="s">
        <v>63</v>
      </c>
      <c r="I6" s="22" t="s">
        <v>63</v>
      </c>
      <c r="K6" s="24" t="s">
        <v>4</v>
      </c>
      <c r="M6" s="22" t="s">
        <v>5</v>
      </c>
      <c r="N6" s="22" t="s">
        <v>5</v>
      </c>
      <c r="O6" s="22" t="s">
        <v>5</v>
      </c>
      <c r="Q6" s="24" t="s">
        <v>6</v>
      </c>
      <c r="R6" s="24" t="s">
        <v>6</v>
      </c>
      <c r="S6" s="24" t="s">
        <v>6</v>
      </c>
    </row>
    <row r="7" spans="1:21" ht="30" x14ac:dyDescent="0.45">
      <c r="A7" s="22" t="s">
        <v>62</v>
      </c>
      <c r="C7" s="24" t="s">
        <v>64</v>
      </c>
      <c r="E7" s="24" t="s">
        <v>65</v>
      </c>
      <c r="G7" s="24" t="s">
        <v>66</v>
      </c>
      <c r="I7" s="22" t="s">
        <v>60</v>
      </c>
      <c r="K7" s="22" t="s">
        <v>67</v>
      </c>
      <c r="M7" s="22" t="s">
        <v>68</v>
      </c>
      <c r="O7" s="22" t="s">
        <v>69</v>
      </c>
      <c r="Q7" s="22" t="s">
        <v>67</v>
      </c>
      <c r="S7" s="22" t="s">
        <v>61</v>
      </c>
      <c r="U7" s="4"/>
    </row>
    <row r="8" spans="1:21" ht="21" x14ac:dyDescent="0.55000000000000004">
      <c r="A8" s="2" t="s">
        <v>70</v>
      </c>
      <c r="C8" s="10" t="s">
        <v>71</v>
      </c>
      <c r="E8" s="10" t="s">
        <v>72</v>
      </c>
      <c r="G8" s="10" t="s">
        <v>73</v>
      </c>
      <c r="I8" s="4">
        <v>0</v>
      </c>
      <c r="J8" s="4"/>
      <c r="K8" s="4">
        <v>6211113056</v>
      </c>
      <c r="L8" s="4"/>
      <c r="M8" s="4">
        <v>1374974042</v>
      </c>
      <c r="N8" s="4"/>
      <c r="O8" s="4">
        <v>6300423988</v>
      </c>
      <c r="P8" s="4"/>
      <c r="Q8" s="4">
        <v>1285663110</v>
      </c>
      <c r="S8" s="6">
        <v>4.1104648656399204E-4</v>
      </c>
      <c r="U8" s="5"/>
    </row>
    <row r="9" spans="1:21" ht="21" x14ac:dyDescent="0.55000000000000004">
      <c r="A9" s="2" t="s">
        <v>70</v>
      </c>
      <c r="C9" s="10" t="s">
        <v>74</v>
      </c>
      <c r="E9" s="10" t="s">
        <v>72</v>
      </c>
      <c r="G9" s="10" t="s">
        <v>73</v>
      </c>
      <c r="I9" s="4">
        <v>0</v>
      </c>
      <c r="J9" s="4"/>
      <c r="K9" s="4">
        <v>5347459</v>
      </c>
      <c r="L9" s="4"/>
      <c r="M9" s="4">
        <v>22613</v>
      </c>
      <c r="N9" s="4"/>
      <c r="O9" s="4">
        <v>0</v>
      </c>
      <c r="P9" s="4"/>
      <c r="Q9" s="4">
        <v>5370072</v>
      </c>
      <c r="S9" s="6">
        <v>1.7168955156500289E-6</v>
      </c>
      <c r="U9" s="5"/>
    </row>
    <row r="10" spans="1:21" ht="21" x14ac:dyDescent="0.55000000000000004">
      <c r="A10" s="2" t="s">
        <v>75</v>
      </c>
      <c r="C10" s="10" t="s">
        <v>76</v>
      </c>
      <c r="E10" s="10" t="s">
        <v>72</v>
      </c>
      <c r="G10" s="10" t="s">
        <v>73</v>
      </c>
      <c r="I10" s="4">
        <v>0</v>
      </c>
      <c r="J10" s="4"/>
      <c r="K10" s="4">
        <v>13446080648</v>
      </c>
      <c r="L10" s="4"/>
      <c r="M10" s="4">
        <v>49296098983</v>
      </c>
      <c r="N10" s="4"/>
      <c r="O10" s="4">
        <v>62741120000</v>
      </c>
      <c r="P10" s="4"/>
      <c r="Q10" s="4">
        <v>1059631</v>
      </c>
      <c r="S10" s="6">
        <v>3.3878050650787471E-7</v>
      </c>
      <c r="U10" s="5"/>
    </row>
    <row r="11" spans="1:21" ht="21" x14ac:dyDescent="0.55000000000000004">
      <c r="A11" s="2" t="s">
        <v>77</v>
      </c>
      <c r="C11" s="10" t="s">
        <v>78</v>
      </c>
      <c r="E11" s="10" t="s">
        <v>72</v>
      </c>
      <c r="G11" s="10" t="s">
        <v>73</v>
      </c>
      <c r="I11" s="4">
        <v>0</v>
      </c>
      <c r="J11" s="4"/>
      <c r="K11" s="4">
        <v>61512182686</v>
      </c>
      <c r="L11" s="4"/>
      <c r="M11" s="4">
        <v>134316765338</v>
      </c>
      <c r="N11" s="4"/>
      <c r="O11" s="4">
        <v>132480556632</v>
      </c>
      <c r="P11" s="4"/>
      <c r="Q11" s="4">
        <v>63348391392</v>
      </c>
      <c r="S11" s="6">
        <v>2.0253465708572938E-2</v>
      </c>
      <c r="U11" s="5"/>
    </row>
    <row r="12" spans="1:21" ht="21" x14ac:dyDescent="0.55000000000000004">
      <c r="A12" s="2" t="s">
        <v>79</v>
      </c>
      <c r="C12" s="10" t="s">
        <v>80</v>
      </c>
      <c r="E12" s="10" t="s">
        <v>72</v>
      </c>
      <c r="G12" s="10" t="s">
        <v>73</v>
      </c>
      <c r="I12" s="4">
        <v>0</v>
      </c>
      <c r="J12" s="4"/>
      <c r="K12" s="4">
        <v>14304322688</v>
      </c>
      <c r="L12" s="4"/>
      <c r="M12" s="4">
        <v>11576496</v>
      </c>
      <c r="N12" s="4"/>
      <c r="O12" s="4">
        <v>14312482916</v>
      </c>
      <c r="P12" s="4"/>
      <c r="Q12" s="4">
        <v>3416268</v>
      </c>
      <c r="S12" s="6">
        <v>1.0922339978791146E-6</v>
      </c>
      <c r="U12" s="5"/>
    </row>
    <row r="13" spans="1:21" ht="21" x14ac:dyDescent="0.55000000000000004">
      <c r="A13" s="2" t="s">
        <v>81</v>
      </c>
      <c r="C13" s="10" t="s">
        <v>82</v>
      </c>
      <c r="E13" s="10" t="s">
        <v>72</v>
      </c>
      <c r="G13" s="10" t="s">
        <v>73</v>
      </c>
      <c r="I13" s="4">
        <v>0</v>
      </c>
      <c r="J13" s="4"/>
      <c r="K13" s="4">
        <v>668806</v>
      </c>
      <c r="L13" s="4"/>
      <c r="M13" s="4">
        <v>9627823825</v>
      </c>
      <c r="N13" s="4"/>
      <c r="O13" s="4">
        <v>9600280000</v>
      </c>
      <c r="P13" s="4"/>
      <c r="Q13" s="4">
        <v>28212631</v>
      </c>
      <c r="S13" s="6">
        <v>9.0200167983946947E-6</v>
      </c>
      <c r="U13" s="5"/>
    </row>
    <row r="14" spans="1:21" ht="21" x14ac:dyDescent="0.55000000000000004">
      <c r="A14" s="2" t="s">
        <v>70</v>
      </c>
      <c r="C14" s="10" t="s">
        <v>83</v>
      </c>
      <c r="E14" s="10" t="s">
        <v>84</v>
      </c>
      <c r="G14" s="10" t="s">
        <v>73</v>
      </c>
      <c r="I14" s="4">
        <v>0</v>
      </c>
      <c r="J14" s="4"/>
      <c r="K14" s="4">
        <v>1070000000</v>
      </c>
      <c r="L14" s="4"/>
      <c r="M14" s="4">
        <v>0</v>
      </c>
      <c r="N14" s="4"/>
      <c r="O14" s="4">
        <v>0</v>
      </c>
      <c r="P14" s="4"/>
      <c r="Q14" s="4">
        <v>1070000000</v>
      </c>
      <c r="S14" s="6">
        <v>3.420956370315949E-4</v>
      </c>
      <c r="U14" s="5"/>
    </row>
    <row r="15" spans="1:21" ht="21" x14ac:dyDescent="0.55000000000000004">
      <c r="A15" s="2" t="s">
        <v>81</v>
      </c>
      <c r="C15" s="10" t="s">
        <v>85</v>
      </c>
      <c r="E15" s="10" t="s">
        <v>84</v>
      </c>
      <c r="G15" s="10" t="s">
        <v>73</v>
      </c>
      <c r="I15" s="4">
        <v>0</v>
      </c>
      <c r="J15" s="4"/>
      <c r="K15" s="4">
        <v>10000000</v>
      </c>
      <c r="L15" s="4"/>
      <c r="M15" s="4">
        <v>0</v>
      </c>
      <c r="N15" s="4"/>
      <c r="O15" s="4">
        <v>0</v>
      </c>
      <c r="P15" s="4"/>
      <c r="Q15" s="4">
        <v>10000000</v>
      </c>
      <c r="S15" s="6">
        <v>3.1971554862765882E-6</v>
      </c>
      <c r="U15" s="5"/>
    </row>
    <row r="16" spans="1:21" ht="19.5" thickBot="1" x14ac:dyDescent="0.5">
      <c r="I16" s="4"/>
      <c r="J16" s="4"/>
      <c r="K16" s="7">
        <f>SUM(K8:K15)</f>
        <v>96559715343</v>
      </c>
      <c r="L16" s="4"/>
      <c r="M16" s="7">
        <f>SUM(M8:M15)</f>
        <v>194627261297</v>
      </c>
      <c r="N16" s="4"/>
      <c r="O16" s="7">
        <f>SUM(O8:O15)</f>
        <v>225434863536</v>
      </c>
      <c r="P16" s="4"/>
      <c r="Q16" s="7">
        <f>SUM(Q8:Q15)</f>
        <v>65752113104</v>
      </c>
      <c r="S16" s="8">
        <f>SUM(S8:S15)</f>
        <v>2.1021972914473233E-2</v>
      </c>
      <c r="U16" s="5"/>
    </row>
    <row r="17" spans="9:19" ht="19.5" thickTop="1" x14ac:dyDescent="0.45">
      <c r="I17" s="4"/>
      <c r="J17" s="4"/>
      <c r="K17" s="4"/>
      <c r="L17" s="4"/>
      <c r="M17" s="4"/>
      <c r="N17" s="4"/>
      <c r="O17" s="4"/>
      <c r="P17" s="4"/>
      <c r="Q17" s="4"/>
      <c r="S17" s="11"/>
    </row>
    <row r="18" spans="9:19" x14ac:dyDescent="0.45">
      <c r="I18" s="4"/>
      <c r="J18" s="4"/>
      <c r="K18" s="4"/>
      <c r="L18" s="4"/>
      <c r="M18" s="4"/>
      <c r="N18" s="4"/>
      <c r="O18" s="4"/>
      <c r="P18" s="4"/>
      <c r="Q18" s="4"/>
    </row>
    <row r="19" spans="9:19" x14ac:dyDescent="0.45">
      <c r="K19" s="9"/>
    </row>
    <row r="20" spans="9:19" x14ac:dyDescent="0.45">
      <c r="K20" s="9"/>
    </row>
  </sheetData>
  <mergeCells count="17"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Z16"/>
  <sheetViews>
    <sheetView rightToLeft="1" workbookViewId="0">
      <selection activeCell="L9" sqref="L9"/>
    </sheetView>
  </sheetViews>
  <sheetFormatPr defaultRowHeight="18.75" x14ac:dyDescent="0.45"/>
  <cols>
    <col min="1" max="1" width="22.4257812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3.425781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26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6" ht="30" x14ac:dyDescent="0.45">
      <c r="A3" s="23" t="s">
        <v>86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26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26" x14ac:dyDescent="0.45">
      <c r="Z5" s="4"/>
    </row>
    <row r="6" spans="1:26" ht="30" x14ac:dyDescent="0.45">
      <c r="A6" s="22" t="s">
        <v>87</v>
      </c>
      <c r="B6" s="22" t="s">
        <v>87</v>
      </c>
      <c r="C6" s="22" t="s">
        <v>87</v>
      </c>
      <c r="D6" s="22" t="s">
        <v>87</v>
      </c>
      <c r="E6" s="22" t="s">
        <v>87</v>
      </c>
      <c r="F6" s="22" t="s">
        <v>87</v>
      </c>
      <c r="H6" s="22" t="s">
        <v>88</v>
      </c>
      <c r="I6" s="22" t="s">
        <v>88</v>
      </c>
      <c r="J6" s="22" t="s">
        <v>88</v>
      </c>
      <c r="K6" s="22" t="s">
        <v>88</v>
      </c>
      <c r="L6" s="22" t="s">
        <v>88</v>
      </c>
      <c r="N6" s="22" t="s">
        <v>89</v>
      </c>
      <c r="O6" s="22" t="s">
        <v>89</v>
      </c>
      <c r="P6" s="22" t="s">
        <v>89</v>
      </c>
      <c r="Q6" s="22" t="s">
        <v>89</v>
      </c>
      <c r="R6" s="22" t="s">
        <v>89</v>
      </c>
    </row>
    <row r="7" spans="1:26" ht="30" x14ac:dyDescent="0.45">
      <c r="A7" s="22" t="s">
        <v>90</v>
      </c>
      <c r="C7" s="22" t="s">
        <v>91</v>
      </c>
      <c r="F7" s="22" t="s">
        <v>60</v>
      </c>
      <c r="H7" s="22" t="s">
        <v>92</v>
      </c>
      <c r="J7" s="22" t="s">
        <v>93</v>
      </c>
      <c r="L7" s="22" t="s">
        <v>94</v>
      </c>
      <c r="N7" s="22" t="s">
        <v>92</v>
      </c>
      <c r="P7" s="22" t="s">
        <v>93</v>
      </c>
      <c r="R7" s="22" t="s">
        <v>94</v>
      </c>
    </row>
    <row r="8" spans="1:26" ht="21" x14ac:dyDescent="0.55000000000000004">
      <c r="A8" s="2" t="s">
        <v>70</v>
      </c>
      <c r="C8" s="12">
        <v>11</v>
      </c>
      <c r="F8" s="4">
        <v>0</v>
      </c>
      <c r="G8" s="4"/>
      <c r="H8" s="4">
        <v>31042</v>
      </c>
      <c r="I8" s="4"/>
      <c r="J8" s="4">
        <v>0</v>
      </c>
      <c r="K8" s="4"/>
      <c r="L8" s="4">
        <v>31042</v>
      </c>
      <c r="M8" s="4"/>
      <c r="N8" s="4">
        <v>57114157</v>
      </c>
      <c r="O8" s="4"/>
      <c r="P8" s="4">
        <v>0</v>
      </c>
      <c r="Q8" s="4"/>
      <c r="R8" s="4">
        <f t="shared" ref="R8:R13" si="0">N8</f>
        <v>57114157</v>
      </c>
    </row>
    <row r="9" spans="1:26" ht="21" x14ac:dyDescent="0.55000000000000004">
      <c r="A9" s="2" t="s">
        <v>70</v>
      </c>
      <c r="C9" s="12">
        <v>17</v>
      </c>
      <c r="F9" s="4">
        <v>0</v>
      </c>
      <c r="G9" s="4"/>
      <c r="H9" s="4">
        <v>22613</v>
      </c>
      <c r="I9" s="4"/>
      <c r="J9" s="4">
        <v>0</v>
      </c>
      <c r="K9" s="4"/>
      <c r="L9" s="4">
        <v>22613</v>
      </c>
      <c r="M9" s="4"/>
      <c r="N9" s="4">
        <v>279852</v>
      </c>
      <c r="O9" s="4"/>
      <c r="P9" s="4">
        <v>0</v>
      </c>
      <c r="Q9" s="4"/>
      <c r="R9" s="4">
        <f t="shared" si="0"/>
        <v>279852</v>
      </c>
    </row>
    <row r="10" spans="1:26" ht="21" x14ac:dyDescent="0.55000000000000004">
      <c r="A10" s="2" t="s">
        <v>75</v>
      </c>
      <c r="C10" s="12">
        <v>31</v>
      </c>
      <c r="F10" s="4">
        <v>0</v>
      </c>
      <c r="G10" s="4"/>
      <c r="H10" s="4">
        <v>24633</v>
      </c>
      <c r="I10" s="4"/>
      <c r="J10" s="4">
        <v>0</v>
      </c>
      <c r="K10" s="4"/>
      <c r="L10" s="4">
        <v>24633</v>
      </c>
      <c r="M10" s="4"/>
      <c r="N10" s="4">
        <v>501911</v>
      </c>
      <c r="O10" s="4"/>
      <c r="P10" s="4">
        <v>0</v>
      </c>
      <c r="Q10" s="4"/>
      <c r="R10" s="4">
        <f t="shared" si="0"/>
        <v>501911</v>
      </c>
    </row>
    <row r="11" spans="1:26" ht="21" x14ac:dyDescent="0.55000000000000004">
      <c r="A11" s="2" t="s">
        <v>77</v>
      </c>
      <c r="C11" s="12">
        <v>17</v>
      </c>
      <c r="F11" s="4">
        <v>0</v>
      </c>
      <c r="G11" s="4"/>
      <c r="H11" s="4">
        <v>369936</v>
      </c>
      <c r="I11" s="4"/>
      <c r="J11" s="4">
        <v>0</v>
      </c>
      <c r="K11" s="4"/>
      <c r="L11" s="4">
        <v>369936</v>
      </c>
      <c r="M11" s="4"/>
      <c r="N11" s="4">
        <v>242750078</v>
      </c>
      <c r="O11" s="4"/>
      <c r="P11" s="4">
        <v>0</v>
      </c>
      <c r="Q11" s="4"/>
      <c r="R11" s="4">
        <f t="shared" si="0"/>
        <v>242750078</v>
      </c>
    </row>
    <row r="12" spans="1:26" ht="21" x14ac:dyDescent="0.55000000000000004">
      <c r="A12" s="2" t="s">
        <v>79</v>
      </c>
      <c r="C12" s="12">
        <v>17</v>
      </c>
      <c r="F12" s="4">
        <v>0</v>
      </c>
      <c r="G12" s="4"/>
      <c r="H12" s="4">
        <v>10576496</v>
      </c>
      <c r="I12" s="4"/>
      <c r="J12" s="4">
        <v>0</v>
      </c>
      <c r="K12" s="4"/>
      <c r="L12" s="4">
        <v>10576496</v>
      </c>
      <c r="M12" s="4"/>
      <c r="N12" s="4">
        <v>9416927</v>
      </c>
      <c r="O12" s="4"/>
      <c r="P12" s="4">
        <v>0</v>
      </c>
      <c r="Q12" s="4"/>
      <c r="R12" s="4">
        <f t="shared" si="0"/>
        <v>9416927</v>
      </c>
    </row>
    <row r="13" spans="1:26" ht="21" x14ac:dyDescent="0.55000000000000004">
      <c r="A13" s="2" t="s">
        <v>81</v>
      </c>
      <c r="C13" s="12">
        <v>17</v>
      </c>
      <c r="F13" s="4">
        <v>0</v>
      </c>
      <c r="G13" s="4"/>
      <c r="H13" s="4">
        <v>2825</v>
      </c>
      <c r="I13" s="4"/>
      <c r="J13" s="4">
        <v>0</v>
      </c>
      <c r="K13" s="4"/>
      <c r="L13" s="4">
        <v>2825</v>
      </c>
      <c r="M13" s="4"/>
      <c r="N13" s="4">
        <v>216631</v>
      </c>
      <c r="O13" s="4"/>
      <c r="P13" s="4">
        <v>0</v>
      </c>
      <c r="Q13" s="4"/>
      <c r="R13" s="4">
        <f t="shared" si="0"/>
        <v>216631</v>
      </c>
    </row>
    <row r="14" spans="1:26" ht="19.5" thickBot="1" x14ac:dyDescent="0.5">
      <c r="H14" s="7">
        <f>SUM(H8:H13)</f>
        <v>11027545</v>
      </c>
      <c r="I14" s="4"/>
      <c r="J14" s="7">
        <f>SUM(J8:J13)</f>
        <v>0</v>
      </c>
      <c r="K14" s="4"/>
      <c r="L14" s="7">
        <f>SUM(L8:L13)</f>
        <v>11027545</v>
      </c>
      <c r="M14" s="4"/>
      <c r="N14" s="7">
        <f>SUM(N8:N13)</f>
        <v>310279556</v>
      </c>
      <c r="O14" s="4"/>
      <c r="P14" s="7">
        <f>SUM(P8:P13)</f>
        <v>0</v>
      </c>
      <c r="Q14" s="4"/>
      <c r="R14" s="7">
        <f>SUM(R8:R13)</f>
        <v>310279556</v>
      </c>
    </row>
    <row r="15" spans="1:26" ht="19.5" thickTop="1" x14ac:dyDescent="0.45"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6" x14ac:dyDescent="0.45">
      <c r="H16" s="9"/>
      <c r="N16" s="9"/>
    </row>
  </sheetData>
  <mergeCells count="15">
    <mergeCell ref="A2:R2"/>
    <mergeCell ref="A3:R3"/>
    <mergeCell ref="A4:R4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49"/>
  <sheetViews>
    <sheetView rightToLeft="1" zoomScale="85" zoomScaleNormal="85" workbookViewId="0">
      <selection activeCell="A25" sqref="A25:XFD25"/>
    </sheetView>
  </sheetViews>
  <sheetFormatPr defaultRowHeight="18.75" x14ac:dyDescent="0.45"/>
  <cols>
    <col min="1" max="1" width="26.42578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15.5703125" style="4" bestFit="1" customWidth="1"/>
    <col min="22" max="16384" width="9.140625" style="1"/>
  </cols>
  <sheetData>
    <row r="2" spans="1:19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30" x14ac:dyDescent="0.45">
      <c r="A3" s="23" t="s">
        <v>86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30" x14ac:dyDescent="0.45">
      <c r="A6" s="23" t="s">
        <v>3</v>
      </c>
      <c r="C6" s="22" t="s">
        <v>95</v>
      </c>
      <c r="D6" s="22" t="s">
        <v>95</v>
      </c>
      <c r="E6" s="22" t="s">
        <v>95</v>
      </c>
      <c r="F6" s="22" t="s">
        <v>95</v>
      </c>
      <c r="G6" s="22" t="s">
        <v>95</v>
      </c>
      <c r="I6" s="22" t="s">
        <v>88</v>
      </c>
      <c r="J6" s="22" t="s">
        <v>88</v>
      </c>
      <c r="K6" s="22" t="s">
        <v>88</v>
      </c>
      <c r="L6" s="22" t="s">
        <v>88</v>
      </c>
      <c r="M6" s="22" t="s">
        <v>88</v>
      </c>
      <c r="O6" s="22" t="s">
        <v>89</v>
      </c>
      <c r="P6" s="22" t="s">
        <v>89</v>
      </c>
      <c r="Q6" s="22" t="s">
        <v>89</v>
      </c>
      <c r="R6" s="22" t="s">
        <v>89</v>
      </c>
      <c r="S6" s="22" t="s">
        <v>89</v>
      </c>
    </row>
    <row r="7" spans="1:19" ht="30" x14ac:dyDescent="0.45">
      <c r="A7" s="22" t="s">
        <v>3</v>
      </c>
      <c r="C7" s="22" t="s">
        <v>96</v>
      </c>
      <c r="E7" s="22" t="s">
        <v>97</v>
      </c>
      <c r="G7" s="22" t="s">
        <v>98</v>
      </c>
      <c r="I7" s="22" t="s">
        <v>99</v>
      </c>
      <c r="K7" s="22" t="s">
        <v>93</v>
      </c>
      <c r="M7" s="22" t="s">
        <v>100</v>
      </c>
      <c r="O7" s="22" t="s">
        <v>99</v>
      </c>
      <c r="Q7" s="22" t="s">
        <v>93</v>
      </c>
      <c r="S7" s="22" t="s">
        <v>100</v>
      </c>
    </row>
    <row r="8" spans="1:19" ht="21" x14ac:dyDescent="0.55000000000000004">
      <c r="A8" s="2" t="s">
        <v>54</v>
      </c>
      <c r="C8" s="11" t="s">
        <v>101</v>
      </c>
      <c r="E8" s="4">
        <v>3032427</v>
      </c>
      <c r="F8" s="4"/>
      <c r="G8" s="4">
        <v>3050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v>9248902350</v>
      </c>
      <c r="P8" s="4"/>
      <c r="Q8" s="4">
        <v>0</v>
      </c>
      <c r="R8" s="4"/>
      <c r="S8" s="4">
        <f>O8-Q8</f>
        <v>9248902350</v>
      </c>
    </row>
    <row r="9" spans="1:19" ht="21" x14ac:dyDescent="0.55000000000000004">
      <c r="A9" s="2" t="s">
        <v>38</v>
      </c>
      <c r="C9" s="11" t="s">
        <v>102</v>
      </c>
      <c r="E9" s="4">
        <v>4541425</v>
      </c>
      <c r="F9" s="4"/>
      <c r="G9" s="4">
        <v>2120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9627821000</v>
      </c>
      <c r="P9" s="4"/>
      <c r="Q9" s="4">
        <v>0</v>
      </c>
      <c r="R9" s="4"/>
      <c r="S9" s="4">
        <f t="shared" ref="S9:S41" si="0">O9-Q9</f>
        <v>9627821000</v>
      </c>
    </row>
    <row r="10" spans="1:19" ht="21" x14ac:dyDescent="0.55000000000000004">
      <c r="A10" s="2" t="s">
        <v>24</v>
      </c>
      <c r="C10" s="11" t="s">
        <v>101</v>
      </c>
      <c r="E10" s="4">
        <v>2000000</v>
      </c>
      <c r="F10" s="4"/>
      <c r="G10" s="4">
        <v>500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1000000000</v>
      </c>
      <c r="P10" s="4"/>
      <c r="Q10" s="4">
        <v>26666667</v>
      </c>
      <c r="R10" s="4"/>
      <c r="S10" s="4">
        <f t="shared" si="0"/>
        <v>973333333</v>
      </c>
    </row>
    <row r="11" spans="1:19" ht="21" x14ac:dyDescent="0.55000000000000004">
      <c r="A11" s="2" t="s">
        <v>41</v>
      </c>
      <c r="C11" s="11" t="s">
        <v>103</v>
      </c>
      <c r="E11" s="4">
        <v>5430800</v>
      </c>
      <c r="F11" s="4"/>
      <c r="G11" s="4">
        <v>2350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12762380000</v>
      </c>
      <c r="P11" s="4"/>
      <c r="Q11" s="4">
        <v>0</v>
      </c>
      <c r="R11" s="4"/>
      <c r="S11" s="4">
        <f t="shared" si="0"/>
        <v>12762380000</v>
      </c>
    </row>
    <row r="12" spans="1:19" ht="21" x14ac:dyDescent="0.55000000000000004">
      <c r="A12" s="2" t="s">
        <v>40</v>
      </c>
      <c r="C12" s="11" t="s">
        <v>104</v>
      </c>
      <c r="E12" s="4">
        <v>1800000</v>
      </c>
      <c r="F12" s="4"/>
      <c r="G12" s="4">
        <v>50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90000000</v>
      </c>
      <c r="P12" s="4"/>
      <c r="Q12" s="4">
        <v>3552632</v>
      </c>
      <c r="R12" s="4"/>
      <c r="S12" s="4">
        <f t="shared" si="0"/>
        <v>86447368</v>
      </c>
    </row>
    <row r="13" spans="1:19" ht="21" x14ac:dyDescent="0.55000000000000004">
      <c r="A13" s="2" t="s">
        <v>53</v>
      </c>
      <c r="C13" s="11" t="s">
        <v>103</v>
      </c>
      <c r="E13" s="4">
        <v>28000000</v>
      </c>
      <c r="F13" s="4"/>
      <c r="G13" s="4">
        <v>480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13440000000</v>
      </c>
      <c r="P13" s="4"/>
      <c r="Q13" s="4">
        <v>0</v>
      </c>
      <c r="R13" s="4"/>
      <c r="S13" s="4">
        <f t="shared" si="0"/>
        <v>13440000000</v>
      </c>
    </row>
    <row r="14" spans="1:19" ht="21" x14ac:dyDescent="0.55000000000000004">
      <c r="A14" s="2" t="s">
        <v>37</v>
      </c>
      <c r="C14" s="11" t="s">
        <v>105</v>
      </c>
      <c r="E14" s="4">
        <v>5200000</v>
      </c>
      <c r="F14" s="4"/>
      <c r="G14" s="4">
        <v>2200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11440000000</v>
      </c>
      <c r="P14" s="4"/>
      <c r="Q14" s="4">
        <v>0</v>
      </c>
      <c r="R14" s="4"/>
      <c r="S14" s="4">
        <f t="shared" si="0"/>
        <v>11440000000</v>
      </c>
    </row>
    <row r="15" spans="1:19" ht="21" x14ac:dyDescent="0.55000000000000004">
      <c r="A15" s="2" t="s">
        <v>29</v>
      </c>
      <c r="C15" s="11" t="s">
        <v>101</v>
      </c>
      <c r="E15" s="4">
        <v>2006375</v>
      </c>
      <c r="F15" s="4"/>
      <c r="G15" s="4">
        <v>1200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2407650000</v>
      </c>
      <c r="P15" s="4"/>
      <c r="Q15" s="4">
        <v>16099511</v>
      </c>
      <c r="R15" s="4"/>
      <c r="S15" s="4">
        <f t="shared" si="0"/>
        <v>2391550489</v>
      </c>
    </row>
    <row r="16" spans="1:19" ht="21" x14ac:dyDescent="0.55000000000000004">
      <c r="A16" s="2" t="s">
        <v>106</v>
      </c>
      <c r="C16" s="11" t="s">
        <v>107</v>
      </c>
      <c r="E16" s="4">
        <v>30000000</v>
      </c>
      <c r="F16" s="4"/>
      <c r="G16" s="4">
        <v>50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1500000000</v>
      </c>
      <c r="P16" s="4"/>
      <c r="Q16" s="4">
        <v>0</v>
      </c>
      <c r="R16" s="4"/>
      <c r="S16" s="4">
        <f t="shared" si="0"/>
        <v>1500000000</v>
      </c>
    </row>
    <row r="17" spans="1:19" ht="21" x14ac:dyDescent="0.55000000000000004">
      <c r="A17" s="2" t="s">
        <v>48</v>
      </c>
      <c r="C17" s="11" t="s">
        <v>108</v>
      </c>
      <c r="E17" s="4">
        <v>50114344</v>
      </c>
      <c r="F17" s="4"/>
      <c r="G17" s="4">
        <v>500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25057172000</v>
      </c>
      <c r="P17" s="4"/>
      <c r="Q17" s="4">
        <v>0</v>
      </c>
      <c r="R17" s="4"/>
      <c r="S17" s="4">
        <f t="shared" si="0"/>
        <v>25057172000</v>
      </c>
    </row>
    <row r="18" spans="1:19" ht="21" x14ac:dyDescent="0.55000000000000004">
      <c r="A18" s="2" t="s">
        <v>109</v>
      </c>
      <c r="C18" s="11" t="s">
        <v>110</v>
      </c>
      <c r="E18" s="4">
        <v>3125000</v>
      </c>
      <c r="F18" s="4"/>
      <c r="G18" s="4">
        <v>3370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10531250000</v>
      </c>
      <c r="P18" s="4"/>
      <c r="Q18" s="4">
        <v>0</v>
      </c>
      <c r="R18" s="4"/>
      <c r="S18" s="4">
        <f t="shared" si="0"/>
        <v>10531250000</v>
      </c>
    </row>
    <row r="19" spans="1:19" ht="21" x14ac:dyDescent="0.55000000000000004">
      <c r="A19" s="2" t="s">
        <v>55</v>
      </c>
      <c r="C19" s="11" t="s">
        <v>111</v>
      </c>
      <c r="E19" s="4">
        <v>500000</v>
      </c>
      <c r="F19" s="4"/>
      <c r="G19" s="4">
        <v>4790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2395000000</v>
      </c>
      <c r="P19" s="4"/>
      <c r="Q19" s="4">
        <v>49795439</v>
      </c>
      <c r="R19" s="4"/>
      <c r="S19" s="4">
        <f t="shared" si="0"/>
        <v>2345204561</v>
      </c>
    </row>
    <row r="20" spans="1:19" ht="21" x14ac:dyDescent="0.55000000000000004">
      <c r="A20" s="2" t="s">
        <v>112</v>
      </c>
      <c r="C20" s="11" t="s">
        <v>113</v>
      </c>
      <c r="E20" s="4">
        <v>786522</v>
      </c>
      <c r="F20" s="4"/>
      <c r="G20" s="4">
        <v>2000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1573044000</v>
      </c>
      <c r="P20" s="4"/>
      <c r="Q20" s="4">
        <v>0</v>
      </c>
      <c r="R20" s="4"/>
      <c r="S20" s="4">
        <f t="shared" si="0"/>
        <v>1573044000</v>
      </c>
    </row>
    <row r="21" spans="1:19" ht="21" x14ac:dyDescent="0.55000000000000004">
      <c r="A21" s="2" t="s">
        <v>16</v>
      </c>
      <c r="C21" s="11" t="s">
        <v>114</v>
      </c>
      <c r="E21" s="4">
        <v>10999998</v>
      </c>
      <c r="F21" s="4"/>
      <c r="G21" s="4">
        <v>104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1143999792</v>
      </c>
      <c r="P21" s="4"/>
      <c r="Q21" s="4">
        <v>0</v>
      </c>
      <c r="R21" s="4"/>
      <c r="S21" s="4">
        <f t="shared" si="0"/>
        <v>1143999792</v>
      </c>
    </row>
    <row r="22" spans="1:19" ht="21" x14ac:dyDescent="0.55000000000000004">
      <c r="A22" s="2" t="s">
        <v>30</v>
      </c>
      <c r="C22" s="11" t="s">
        <v>115</v>
      </c>
      <c r="E22" s="4">
        <v>2200000</v>
      </c>
      <c r="F22" s="4"/>
      <c r="G22" s="4">
        <v>2740</v>
      </c>
      <c r="H22" s="4"/>
      <c r="I22" s="4">
        <v>6028000000</v>
      </c>
      <c r="J22" s="4"/>
      <c r="K22" s="4">
        <v>16469945</v>
      </c>
      <c r="L22" s="4"/>
      <c r="M22" s="4">
        <f>I22-K22</f>
        <v>6011530055</v>
      </c>
      <c r="N22" s="4"/>
      <c r="O22" s="4">
        <v>6028000000</v>
      </c>
      <c r="P22" s="4"/>
      <c r="Q22" s="4">
        <v>16469945</v>
      </c>
      <c r="R22" s="4"/>
      <c r="S22" s="4">
        <f t="shared" si="0"/>
        <v>6011530055</v>
      </c>
    </row>
    <row r="23" spans="1:19" ht="21" x14ac:dyDescent="0.55000000000000004">
      <c r="A23" s="2" t="s">
        <v>33</v>
      </c>
      <c r="C23" s="11" t="s">
        <v>116</v>
      </c>
      <c r="E23" s="4">
        <v>1000000</v>
      </c>
      <c r="F23" s="4"/>
      <c r="G23" s="4">
        <v>3860</v>
      </c>
      <c r="H23" s="4"/>
      <c r="I23" s="4">
        <v>3860000000</v>
      </c>
      <c r="J23" s="4"/>
      <c r="K23" s="4">
        <v>219431525</v>
      </c>
      <c r="L23" s="4"/>
      <c r="M23" s="4">
        <f t="shared" ref="M23:M42" si="1">I23-K23</f>
        <v>3640568475</v>
      </c>
      <c r="N23" s="4"/>
      <c r="O23" s="4">
        <v>3860000000</v>
      </c>
      <c r="P23" s="4"/>
      <c r="Q23" s="4">
        <v>162255133</v>
      </c>
      <c r="R23" s="4"/>
      <c r="S23" s="4">
        <f t="shared" si="0"/>
        <v>3697744867</v>
      </c>
    </row>
    <row r="24" spans="1:19" ht="21" x14ac:dyDescent="0.55000000000000004">
      <c r="A24" s="2" t="s">
        <v>49</v>
      </c>
      <c r="C24" s="11" t="s">
        <v>117</v>
      </c>
      <c r="E24" s="4">
        <v>2000000</v>
      </c>
      <c r="F24" s="4"/>
      <c r="G24" s="4">
        <v>650</v>
      </c>
      <c r="H24" s="4"/>
      <c r="I24" s="4">
        <v>0</v>
      </c>
      <c r="J24" s="4"/>
      <c r="K24" s="4">
        <v>0</v>
      </c>
      <c r="L24" s="4"/>
      <c r="M24" s="4">
        <f t="shared" si="1"/>
        <v>0</v>
      </c>
      <c r="N24" s="4"/>
      <c r="O24" s="4">
        <v>1300000000</v>
      </c>
      <c r="P24" s="4"/>
      <c r="Q24" s="4">
        <v>0</v>
      </c>
      <c r="R24" s="4"/>
      <c r="S24" s="4">
        <f t="shared" si="0"/>
        <v>1300000000</v>
      </c>
    </row>
    <row r="25" spans="1:19" ht="21" x14ac:dyDescent="0.55000000000000004">
      <c r="A25" s="2" t="s">
        <v>57</v>
      </c>
      <c r="C25" s="11" t="s">
        <v>118</v>
      </c>
      <c r="E25" s="4">
        <v>4800000</v>
      </c>
      <c r="F25" s="4"/>
      <c r="G25" s="4">
        <v>540</v>
      </c>
      <c r="H25" s="4"/>
      <c r="I25" s="4">
        <v>0</v>
      </c>
      <c r="J25" s="4"/>
      <c r="K25" s="4">
        <v>0</v>
      </c>
      <c r="L25" s="4"/>
      <c r="M25" s="4">
        <f t="shared" si="1"/>
        <v>0</v>
      </c>
      <c r="N25" s="4"/>
      <c r="O25" s="4">
        <v>2592000000</v>
      </c>
      <c r="P25" s="4"/>
      <c r="Q25" s="4">
        <v>53891348</v>
      </c>
      <c r="R25" s="4"/>
      <c r="S25" s="4">
        <f t="shared" si="0"/>
        <v>2538108652</v>
      </c>
    </row>
    <row r="26" spans="1:19" ht="21" x14ac:dyDescent="0.55000000000000004">
      <c r="A26" s="2" t="s">
        <v>17</v>
      </c>
      <c r="C26" s="11" t="s">
        <v>119</v>
      </c>
      <c r="E26" s="4">
        <v>6000000</v>
      </c>
      <c r="F26" s="4"/>
      <c r="G26" s="4">
        <v>300</v>
      </c>
      <c r="H26" s="4"/>
      <c r="I26" s="4">
        <v>0</v>
      </c>
      <c r="J26" s="4"/>
      <c r="K26" s="4">
        <v>0</v>
      </c>
      <c r="L26" s="4"/>
      <c r="M26" s="4">
        <f t="shared" si="1"/>
        <v>0</v>
      </c>
      <c r="N26" s="4"/>
      <c r="O26" s="4">
        <v>1800000000</v>
      </c>
      <c r="P26" s="4"/>
      <c r="Q26" s="4">
        <v>0</v>
      </c>
      <c r="R26" s="4"/>
      <c r="S26" s="4">
        <f t="shared" si="0"/>
        <v>1800000000</v>
      </c>
    </row>
    <row r="27" spans="1:19" ht="21" x14ac:dyDescent="0.55000000000000004">
      <c r="A27" s="2" t="s">
        <v>47</v>
      </c>
      <c r="C27" s="11" t="s">
        <v>113</v>
      </c>
      <c r="E27" s="4">
        <v>3131631</v>
      </c>
      <c r="F27" s="4"/>
      <c r="G27" s="4">
        <v>3300</v>
      </c>
      <c r="H27" s="4"/>
      <c r="I27" s="4">
        <v>0</v>
      </c>
      <c r="J27" s="4"/>
      <c r="K27" s="4">
        <v>0</v>
      </c>
      <c r="L27" s="4"/>
      <c r="M27" s="4">
        <f t="shared" si="1"/>
        <v>0</v>
      </c>
      <c r="N27" s="4"/>
      <c r="O27" s="4">
        <v>10334382300</v>
      </c>
      <c r="P27" s="4"/>
      <c r="Q27" s="4">
        <v>0</v>
      </c>
      <c r="R27" s="4"/>
      <c r="S27" s="4">
        <f t="shared" si="0"/>
        <v>10334382300</v>
      </c>
    </row>
    <row r="28" spans="1:19" ht="21" x14ac:dyDescent="0.55000000000000004">
      <c r="A28" s="2" t="s">
        <v>46</v>
      </c>
      <c r="C28" s="11" t="s">
        <v>120</v>
      </c>
      <c r="E28" s="4">
        <v>1500000</v>
      </c>
      <c r="F28" s="4"/>
      <c r="G28" s="4">
        <v>300</v>
      </c>
      <c r="H28" s="4"/>
      <c r="I28" s="4">
        <v>0</v>
      </c>
      <c r="J28" s="4"/>
      <c r="K28" s="4">
        <v>0</v>
      </c>
      <c r="L28" s="4"/>
      <c r="M28" s="4">
        <f t="shared" si="1"/>
        <v>0</v>
      </c>
      <c r="N28" s="4"/>
      <c r="O28" s="4">
        <v>450000000</v>
      </c>
      <c r="P28" s="4"/>
      <c r="Q28" s="4">
        <v>0</v>
      </c>
      <c r="R28" s="4"/>
      <c r="S28" s="4">
        <f t="shared" si="0"/>
        <v>450000000</v>
      </c>
    </row>
    <row r="29" spans="1:19" ht="21" x14ac:dyDescent="0.55000000000000004">
      <c r="A29" s="2" t="s">
        <v>36</v>
      </c>
      <c r="C29" s="11" t="s">
        <v>115</v>
      </c>
      <c r="E29" s="4">
        <v>39768498</v>
      </c>
      <c r="F29" s="4"/>
      <c r="G29" s="4">
        <v>2250</v>
      </c>
      <c r="H29" s="4"/>
      <c r="I29" s="4">
        <v>89479120500</v>
      </c>
      <c r="J29" s="4"/>
      <c r="K29" s="4">
        <v>11671189630</v>
      </c>
      <c r="L29" s="4"/>
      <c r="M29" s="4">
        <f t="shared" si="1"/>
        <v>77807930870</v>
      </c>
      <c r="N29" s="4"/>
      <c r="O29" s="4">
        <v>89479120500</v>
      </c>
      <c r="P29" s="4"/>
      <c r="Q29" s="4">
        <v>10680794893</v>
      </c>
      <c r="R29" s="4"/>
      <c r="S29" s="4">
        <f t="shared" si="0"/>
        <v>78798325607</v>
      </c>
    </row>
    <row r="30" spans="1:19" ht="21" x14ac:dyDescent="0.55000000000000004">
      <c r="A30" s="2" t="s">
        <v>35</v>
      </c>
      <c r="C30" s="11" t="s">
        <v>121</v>
      </c>
      <c r="E30" s="4">
        <v>16326826</v>
      </c>
      <c r="F30" s="4"/>
      <c r="G30" s="4">
        <v>550</v>
      </c>
      <c r="H30" s="4"/>
      <c r="I30" s="4">
        <v>8979754300</v>
      </c>
      <c r="J30" s="4"/>
      <c r="K30" s="4">
        <v>1240414703</v>
      </c>
      <c r="L30" s="4"/>
      <c r="M30" s="4">
        <f t="shared" si="1"/>
        <v>7739339597</v>
      </c>
      <c r="N30" s="4"/>
      <c r="O30" s="4">
        <v>8979754300</v>
      </c>
      <c r="P30" s="4"/>
      <c r="Q30" s="4">
        <v>1240414703</v>
      </c>
      <c r="R30" s="4"/>
      <c r="S30" s="4">
        <f t="shared" si="0"/>
        <v>7739339597</v>
      </c>
    </row>
    <row r="31" spans="1:19" ht="21" x14ac:dyDescent="0.55000000000000004">
      <c r="A31" s="2" t="s">
        <v>32</v>
      </c>
      <c r="C31" s="11" t="s">
        <v>122</v>
      </c>
      <c r="E31" s="4">
        <v>1100000</v>
      </c>
      <c r="F31" s="4"/>
      <c r="G31" s="4">
        <v>1000</v>
      </c>
      <c r="H31" s="4"/>
      <c r="I31" s="4">
        <v>0</v>
      </c>
      <c r="J31" s="4"/>
      <c r="K31" s="4">
        <v>5241641</v>
      </c>
      <c r="L31" s="4"/>
      <c r="M31" s="4">
        <f>I31-K31</f>
        <v>-5241641</v>
      </c>
      <c r="N31" s="4"/>
      <c r="O31" s="4">
        <v>1100000000</v>
      </c>
      <c r="P31" s="4"/>
      <c r="Q31" s="4">
        <v>5994550</v>
      </c>
      <c r="R31" s="4"/>
      <c r="S31" s="4">
        <f t="shared" si="0"/>
        <v>1094005450</v>
      </c>
    </row>
    <row r="32" spans="1:19" ht="21" x14ac:dyDescent="0.55000000000000004">
      <c r="A32" s="2" t="s">
        <v>43</v>
      </c>
      <c r="C32" s="11" t="s">
        <v>113</v>
      </c>
      <c r="E32" s="4">
        <v>13333333</v>
      </c>
      <c r="F32" s="4"/>
      <c r="G32" s="4">
        <v>200</v>
      </c>
      <c r="H32" s="4"/>
      <c r="I32" s="4">
        <v>0</v>
      </c>
      <c r="J32" s="4"/>
      <c r="K32" s="4">
        <v>0</v>
      </c>
      <c r="L32" s="4"/>
      <c r="M32" s="4">
        <f t="shared" si="1"/>
        <v>0</v>
      </c>
      <c r="N32" s="4"/>
      <c r="O32" s="4">
        <v>2666666600</v>
      </c>
      <c r="P32" s="4"/>
      <c r="Q32" s="4">
        <v>1301760</v>
      </c>
      <c r="R32" s="4"/>
      <c r="S32" s="4">
        <f t="shared" si="0"/>
        <v>2665364840</v>
      </c>
    </row>
    <row r="33" spans="1:19" ht="21" x14ac:dyDescent="0.55000000000000004">
      <c r="A33" s="2" t="s">
        <v>123</v>
      </c>
      <c r="C33" s="11" t="s">
        <v>124</v>
      </c>
      <c r="E33" s="4">
        <v>1800000</v>
      </c>
      <c r="F33" s="4"/>
      <c r="G33" s="4">
        <v>1750</v>
      </c>
      <c r="H33" s="4"/>
      <c r="I33" s="4">
        <v>0</v>
      </c>
      <c r="J33" s="4"/>
      <c r="K33" s="4">
        <v>0</v>
      </c>
      <c r="L33" s="4"/>
      <c r="M33" s="4">
        <f t="shared" si="1"/>
        <v>0</v>
      </c>
      <c r="N33" s="4"/>
      <c r="O33" s="4">
        <v>3150000000</v>
      </c>
      <c r="P33" s="4"/>
      <c r="Q33" s="4">
        <v>0</v>
      </c>
      <c r="R33" s="4"/>
      <c r="S33" s="4">
        <f t="shared" si="0"/>
        <v>3150000000</v>
      </c>
    </row>
    <row r="34" spans="1:19" ht="21" x14ac:dyDescent="0.55000000000000004">
      <c r="A34" s="2" t="s">
        <v>15</v>
      </c>
      <c r="C34" s="11" t="s">
        <v>125</v>
      </c>
      <c r="E34" s="4">
        <v>10015010</v>
      </c>
      <c r="F34" s="4"/>
      <c r="G34" s="4">
        <v>120</v>
      </c>
      <c r="H34" s="4"/>
      <c r="I34" s="4">
        <v>0</v>
      </c>
      <c r="J34" s="4"/>
      <c r="K34" s="4">
        <v>0</v>
      </c>
      <c r="L34" s="4"/>
      <c r="M34" s="4">
        <f t="shared" si="1"/>
        <v>0</v>
      </c>
      <c r="N34" s="4"/>
      <c r="O34" s="4">
        <v>1201801200</v>
      </c>
      <c r="P34" s="4"/>
      <c r="Q34" s="4">
        <v>0</v>
      </c>
      <c r="R34" s="4"/>
      <c r="S34" s="4">
        <f t="shared" si="0"/>
        <v>1201801200</v>
      </c>
    </row>
    <row r="35" spans="1:19" ht="21" x14ac:dyDescent="0.55000000000000004">
      <c r="A35" s="2" t="s">
        <v>146</v>
      </c>
      <c r="C35" s="11" t="s">
        <v>154</v>
      </c>
      <c r="E35" s="4">
        <v>1050000</v>
      </c>
      <c r="F35" s="4"/>
      <c r="G35" s="4">
        <v>350</v>
      </c>
      <c r="H35" s="4"/>
      <c r="I35" s="4">
        <v>0</v>
      </c>
      <c r="J35" s="4"/>
      <c r="K35" s="4">
        <v>0</v>
      </c>
      <c r="L35" s="4"/>
      <c r="M35" s="4">
        <f t="shared" si="1"/>
        <v>0</v>
      </c>
      <c r="N35" s="4"/>
      <c r="O35" s="4">
        <v>367500000</v>
      </c>
      <c r="P35" s="4"/>
      <c r="Q35" s="4">
        <v>0</v>
      </c>
      <c r="R35" s="4"/>
      <c r="S35" s="4">
        <f t="shared" si="0"/>
        <v>367500000</v>
      </c>
    </row>
    <row r="36" spans="1:19" ht="21" x14ac:dyDescent="0.55000000000000004">
      <c r="A36" s="2" t="s">
        <v>22</v>
      </c>
      <c r="C36" s="11" t="s">
        <v>152</v>
      </c>
      <c r="E36" s="4">
        <v>634714</v>
      </c>
      <c r="F36" s="4"/>
      <c r="G36" s="4">
        <v>21000</v>
      </c>
      <c r="H36" s="4"/>
      <c r="I36" s="4">
        <v>0</v>
      </c>
      <c r="J36" s="4"/>
      <c r="K36" s="4">
        <v>0</v>
      </c>
      <c r="L36" s="4"/>
      <c r="M36" s="4">
        <f t="shared" si="1"/>
        <v>0</v>
      </c>
      <c r="N36" s="4"/>
      <c r="O36" s="4">
        <v>13328994000</v>
      </c>
      <c r="P36" s="4"/>
      <c r="Q36" s="4">
        <v>0</v>
      </c>
      <c r="R36" s="4"/>
      <c r="S36" s="4">
        <f t="shared" si="0"/>
        <v>13328994000</v>
      </c>
    </row>
    <row r="37" spans="1:19" ht="21" x14ac:dyDescent="0.55000000000000004">
      <c r="A37" s="2" t="s">
        <v>147</v>
      </c>
      <c r="C37" s="11" t="s">
        <v>153</v>
      </c>
      <c r="E37" s="4">
        <v>2009950</v>
      </c>
      <c r="F37" s="4"/>
      <c r="G37" s="4">
        <v>1300</v>
      </c>
      <c r="H37" s="4"/>
      <c r="I37" s="4">
        <v>0</v>
      </c>
      <c r="J37" s="4"/>
      <c r="K37" s="4">
        <v>0</v>
      </c>
      <c r="L37" s="4"/>
      <c r="M37" s="4">
        <f t="shared" si="1"/>
        <v>0</v>
      </c>
      <c r="N37" s="4"/>
      <c r="O37" s="4">
        <v>2612935000</v>
      </c>
      <c r="P37" s="4"/>
      <c r="Q37" s="4">
        <v>0</v>
      </c>
      <c r="R37" s="4"/>
      <c r="S37" s="4">
        <f t="shared" si="0"/>
        <v>2612935000</v>
      </c>
    </row>
    <row r="38" spans="1:19" ht="21" x14ac:dyDescent="0.55000000000000004">
      <c r="A38" s="13" t="s">
        <v>148</v>
      </c>
      <c r="C38" s="11" t="s">
        <v>155</v>
      </c>
      <c r="E38" s="4">
        <v>5800000</v>
      </c>
      <c r="F38" s="4"/>
      <c r="G38" s="4" t="s">
        <v>153</v>
      </c>
      <c r="H38" s="4"/>
      <c r="I38" s="4">
        <v>0</v>
      </c>
      <c r="J38" s="4"/>
      <c r="K38" s="4">
        <v>0</v>
      </c>
      <c r="L38" s="4"/>
      <c r="M38" s="4">
        <f t="shared" si="1"/>
        <v>0</v>
      </c>
      <c r="N38" s="4"/>
      <c r="O38" s="4">
        <v>29580000000</v>
      </c>
      <c r="P38" s="4"/>
      <c r="Q38" s="4">
        <v>0</v>
      </c>
      <c r="R38" s="4"/>
      <c r="S38" s="4">
        <f t="shared" si="0"/>
        <v>29580000000</v>
      </c>
    </row>
    <row r="39" spans="1:19" ht="21" x14ac:dyDescent="0.55000000000000004">
      <c r="A39" s="2" t="s">
        <v>149</v>
      </c>
      <c r="C39" s="11"/>
      <c r="E39" s="4"/>
      <c r="F39" s="4"/>
      <c r="G39" s="4"/>
      <c r="H39" s="4"/>
      <c r="I39" s="4">
        <v>0</v>
      </c>
      <c r="J39" s="4"/>
      <c r="K39" s="4">
        <v>0</v>
      </c>
      <c r="L39" s="4"/>
      <c r="M39" s="4">
        <f t="shared" si="1"/>
        <v>0</v>
      </c>
      <c r="N39" s="4"/>
      <c r="O39" s="4">
        <v>2037163</v>
      </c>
      <c r="P39" s="4"/>
      <c r="Q39" s="4">
        <v>0</v>
      </c>
      <c r="R39" s="4"/>
      <c r="S39" s="4">
        <f t="shared" si="0"/>
        <v>2037163</v>
      </c>
    </row>
    <row r="40" spans="1:19" ht="21" x14ac:dyDescent="0.55000000000000004">
      <c r="A40" s="2" t="s">
        <v>150</v>
      </c>
      <c r="C40" s="11"/>
      <c r="E40" s="4"/>
      <c r="F40" s="4"/>
      <c r="G40" s="4"/>
      <c r="H40" s="4"/>
      <c r="I40" s="4">
        <v>0</v>
      </c>
      <c r="J40" s="4"/>
      <c r="K40" s="4">
        <v>0</v>
      </c>
      <c r="L40" s="4"/>
      <c r="M40" s="4">
        <f t="shared" si="1"/>
        <v>0</v>
      </c>
      <c r="N40" s="4"/>
      <c r="O40" s="4">
        <v>832986000</v>
      </c>
      <c r="P40" s="4"/>
      <c r="Q40" s="4">
        <v>0</v>
      </c>
      <c r="R40" s="4"/>
      <c r="S40" s="4">
        <f t="shared" si="0"/>
        <v>832986000</v>
      </c>
    </row>
    <row r="41" spans="1:19" ht="21" x14ac:dyDescent="0.55000000000000004">
      <c r="A41" s="2" t="s">
        <v>151</v>
      </c>
      <c r="C41" s="11"/>
      <c r="E41" s="4"/>
      <c r="F41" s="4"/>
      <c r="G41" s="4"/>
      <c r="H41" s="4"/>
      <c r="I41" s="4">
        <v>0</v>
      </c>
      <c r="J41" s="4"/>
      <c r="K41" s="4">
        <v>0</v>
      </c>
      <c r="L41" s="4"/>
      <c r="M41" s="4">
        <f t="shared" si="1"/>
        <v>0</v>
      </c>
      <c r="N41" s="4"/>
      <c r="O41" s="4">
        <v>20124507000</v>
      </c>
      <c r="P41" s="4"/>
      <c r="Q41" s="4">
        <v>0</v>
      </c>
      <c r="R41" s="4"/>
      <c r="S41" s="4">
        <f t="shared" si="0"/>
        <v>20124507000</v>
      </c>
    </row>
    <row r="42" spans="1:19" ht="21" x14ac:dyDescent="0.55000000000000004">
      <c r="A42" s="2" t="s">
        <v>162</v>
      </c>
      <c r="C42" s="11"/>
      <c r="E42" s="4"/>
      <c r="F42" s="4"/>
      <c r="G42" s="4"/>
      <c r="H42" s="4"/>
      <c r="I42" s="4">
        <v>0</v>
      </c>
      <c r="J42" s="4"/>
      <c r="K42" s="4">
        <v>0</v>
      </c>
      <c r="L42" s="4"/>
      <c r="M42" s="4">
        <f t="shared" si="1"/>
        <v>0</v>
      </c>
      <c r="N42" s="4"/>
      <c r="O42" s="4">
        <v>3653204800</v>
      </c>
      <c r="P42" s="4"/>
      <c r="Q42" s="4">
        <v>0</v>
      </c>
      <c r="R42" s="4"/>
      <c r="S42" s="4">
        <f>O42-Q42</f>
        <v>3653204800</v>
      </c>
    </row>
    <row r="43" spans="1:19" ht="19.5" thickBot="1" x14ac:dyDescent="0.5">
      <c r="C43" s="11"/>
      <c r="E43" s="4"/>
      <c r="F43" s="4"/>
      <c r="G43" s="4"/>
      <c r="H43" s="4"/>
      <c r="I43" s="7">
        <f>SUM(I8:I42)</f>
        <v>108346874800</v>
      </c>
      <c r="J43" s="4"/>
      <c r="K43" s="7">
        <f>SUM(K8:K42)</f>
        <v>13152747444</v>
      </c>
      <c r="L43" s="4"/>
      <c r="M43" s="7">
        <f>SUM(M8:M42)</f>
        <v>95194127356</v>
      </c>
      <c r="N43" s="4"/>
      <c r="O43" s="7">
        <f>SUM(O8:O42)</f>
        <v>305661108005</v>
      </c>
      <c r="P43" s="4"/>
      <c r="Q43" s="7">
        <f>SUM(Q8:Q42)</f>
        <v>12257236581</v>
      </c>
      <c r="R43" s="4"/>
      <c r="S43" s="7">
        <f>SUM(S8:S42)</f>
        <v>293403871424</v>
      </c>
    </row>
    <row r="44" spans="1:19" ht="19.5" thickTop="1" x14ac:dyDescent="0.45">
      <c r="C44" s="1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x14ac:dyDescent="0.45">
      <c r="I45" s="9"/>
      <c r="O45" s="9"/>
    </row>
    <row r="49" spans="7:7" x14ac:dyDescent="0.45">
      <c r="G49" s="4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58"/>
  <sheetViews>
    <sheetView rightToLeft="1" zoomScale="90" zoomScaleNormal="90" workbookViewId="0">
      <selection activeCell="A51" sqref="A51:XFD52"/>
    </sheetView>
  </sheetViews>
  <sheetFormatPr defaultRowHeight="18.75" x14ac:dyDescent="0.45"/>
  <cols>
    <col min="1" max="1" width="26.425781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8.285156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16.5703125" style="4" bestFit="1" customWidth="1"/>
    <col min="20" max="20" width="9.140625" style="1"/>
    <col min="21" max="21" width="16" style="1" bestFit="1" customWidth="1"/>
    <col min="22" max="16384" width="9.140625" style="1"/>
  </cols>
  <sheetData>
    <row r="2" spans="1:20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ht="30" x14ac:dyDescent="0.45">
      <c r="A3" s="23" t="s">
        <v>86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20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20" ht="30" x14ac:dyDescent="0.45">
      <c r="A6" s="23" t="s">
        <v>3</v>
      </c>
      <c r="C6" s="22" t="s">
        <v>88</v>
      </c>
      <c r="D6" s="22" t="s">
        <v>88</v>
      </c>
      <c r="E6" s="22" t="s">
        <v>88</v>
      </c>
      <c r="F6" s="22" t="s">
        <v>88</v>
      </c>
      <c r="G6" s="22" t="s">
        <v>88</v>
      </c>
      <c r="H6" s="22" t="s">
        <v>88</v>
      </c>
      <c r="I6" s="22" t="s">
        <v>88</v>
      </c>
      <c r="K6" s="22" t="s">
        <v>89</v>
      </c>
      <c r="L6" s="22" t="s">
        <v>89</v>
      </c>
      <c r="M6" s="22" t="s">
        <v>89</v>
      </c>
      <c r="N6" s="22" t="s">
        <v>89</v>
      </c>
      <c r="O6" s="22" t="s">
        <v>89</v>
      </c>
      <c r="P6" s="22" t="s">
        <v>89</v>
      </c>
      <c r="Q6" s="22" t="s">
        <v>89</v>
      </c>
      <c r="T6" s="9"/>
    </row>
    <row r="7" spans="1:20" ht="30" x14ac:dyDescent="0.45">
      <c r="A7" s="22" t="s">
        <v>3</v>
      </c>
      <c r="C7" s="22" t="s">
        <v>7</v>
      </c>
      <c r="E7" s="22" t="s">
        <v>126</v>
      </c>
      <c r="G7" s="22" t="s">
        <v>127</v>
      </c>
      <c r="I7" s="22" t="s">
        <v>128</v>
      </c>
      <c r="K7" s="22" t="s">
        <v>7</v>
      </c>
      <c r="M7" s="22" t="s">
        <v>126</v>
      </c>
      <c r="O7" s="22" t="s">
        <v>127</v>
      </c>
      <c r="Q7" s="22" t="s">
        <v>128</v>
      </c>
    </row>
    <row r="8" spans="1:20" ht="21" x14ac:dyDescent="0.55000000000000004">
      <c r="A8" s="2" t="s">
        <v>17</v>
      </c>
      <c r="C8" s="4">
        <v>12418268</v>
      </c>
      <c r="D8" s="4"/>
      <c r="E8" s="4">
        <v>56240992115</v>
      </c>
      <c r="F8" s="4"/>
      <c r="G8" s="4">
        <v>54241202667</v>
      </c>
      <c r="H8" s="4"/>
      <c r="I8" s="4">
        <v>1999789448</v>
      </c>
      <c r="J8" s="4"/>
      <c r="K8" s="4">
        <v>12418268</v>
      </c>
      <c r="L8" s="4"/>
      <c r="M8" s="4">
        <v>56240992115</v>
      </c>
      <c r="N8" s="4"/>
      <c r="O8" s="4">
        <v>65999873362</v>
      </c>
      <c r="P8" s="4"/>
      <c r="Q8" s="4">
        <v>-9758881246</v>
      </c>
    </row>
    <row r="9" spans="1:20" ht="21" x14ac:dyDescent="0.55000000000000004">
      <c r="A9" s="2" t="s">
        <v>58</v>
      </c>
      <c r="C9" s="4">
        <v>5200000</v>
      </c>
      <c r="D9" s="4"/>
      <c r="E9" s="4">
        <v>68024829600</v>
      </c>
      <c r="F9" s="4"/>
      <c r="G9" s="4">
        <v>62968380137</v>
      </c>
      <c r="H9" s="4"/>
      <c r="I9" s="4">
        <v>5056449463</v>
      </c>
      <c r="J9" s="4"/>
      <c r="K9" s="4">
        <v>5200000</v>
      </c>
      <c r="L9" s="4"/>
      <c r="M9" s="4">
        <v>68024829600</v>
      </c>
      <c r="N9" s="4"/>
      <c r="O9" s="4">
        <v>62968380137</v>
      </c>
      <c r="P9" s="4"/>
      <c r="Q9" s="4">
        <v>5056449463</v>
      </c>
    </row>
    <row r="10" spans="1:20" ht="21" x14ac:dyDescent="0.55000000000000004">
      <c r="A10" s="2" t="s">
        <v>56</v>
      </c>
      <c r="C10" s="4">
        <v>9360000</v>
      </c>
      <c r="D10" s="4"/>
      <c r="E10" s="4">
        <v>46800669240</v>
      </c>
      <c r="F10" s="4"/>
      <c r="G10" s="4">
        <v>45683571959</v>
      </c>
      <c r="H10" s="4"/>
      <c r="I10" s="4">
        <v>1117097281</v>
      </c>
      <c r="J10" s="4"/>
      <c r="K10" s="4">
        <v>9360000</v>
      </c>
      <c r="L10" s="4"/>
      <c r="M10" s="4">
        <v>46800669240</v>
      </c>
      <c r="N10" s="4"/>
      <c r="O10" s="4">
        <v>46112155830</v>
      </c>
      <c r="P10" s="4"/>
      <c r="Q10" s="4">
        <v>688513410</v>
      </c>
      <c r="T10" s="9"/>
    </row>
    <row r="11" spans="1:20" ht="21" x14ac:dyDescent="0.55000000000000004">
      <c r="A11" s="2" t="s">
        <v>41</v>
      </c>
      <c r="C11" s="4">
        <v>5430800</v>
      </c>
      <c r="D11" s="4"/>
      <c r="E11" s="4">
        <v>85350075359</v>
      </c>
      <c r="F11" s="4"/>
      <c r="G11" s="4">
        <v>82272937917</v>
      </c>
      <c r="H11" s="4"/>
      <c r="I11" s="4">
        <v>3077137442</v>
      </c>
      <c r="J11" s="4"/>
      <c r="K11" s="4">
        <v>5430800</v>
      </c>
      <c r="L11" s="4"/>
      <c r="M11" s="4">
        <v>85350075359</v>
      </c>
      <c r="N11" s="4"/>
      <c r="O11" s="4">
        <v>84999560207</v>
      </c>
      <c r="P11" s="4"/>
      <c r="Q11" s="4">
        <v>2010750360</v>
      </c>
    </row>
    <row r="12" spans="1:20" ht="21" x14ac:dyDescent="0.55000000000000004">
      <c r="A12" s="2" t="s">
        <v>53</v>
      </c>
      <c r="C12" s="4">
        <v>28000000</v>
      </c>
      <c r="D12" s="4"/>
      <c r="E12" s="4">
        <v>206245494000</v>
      </c>
      <c r="F12" s="4"/>
      <c r="G12" s="4">
        <v>184813776000</v>
      </c>
      <c r="H12" s="4"/>
      <c r="I12" s="4">
        <v>21431718000</v>
      </c>
      <c r="J12" s="4"/>
      <c r="K12" s="4">
        <v>28000000</v>
      </c>
      <c r="L12" s="4"/>
      <c r="M12" s="4">
        <v>206245494000</v>
      </c>
      <c r="N12" s="4"/>
      <c r="O12" s="4">
        <v>180020789541</v>
      </c>
      <c r="P12" s="4"/>
      <c r="Q12" s="4">
        <v>26224704459</v>
      </c>
      <c r="T12" s="9"/>
    </row>
    <row r="13" spans="1:20" ht="21" x14ac:dyDescent="0.55000000000000004">
      <c r="A13" s="2" t="s">
        <v>57</v>
      </c>
      <c r="C13" s="4">
        <v>2400000</v>
      </c>
      <c r="D13" s="4"/>
      <c r="E13" s="4">
        <v>16008181200</v>
      </c>
      <c r="F13" s="4"/>
      <c r="G13" s="4">
        <v>14457463200</v>
      </c>
      <c r="H13" s="4"/>
      <c r="I13" s="4">
        <v>1550718000</v>
      </c>
      <c r="J13" s="4"/>
      <c r="K13" s="4">
        <v>2400000</v>
      </c>
      <c r="L13" s="4"/>
      <c r="M13" s="4">
        <v>16008181200</v>
      </c>
      <c r="N13" s="4"/>
      <c r="O13" s="4">
        <v>14987233832</v>
      </c>
      <c r="P13" s="4"/>
      <c r="Q13" s="4">
        <v>8526574721</v>
      </c>
    </row>
    <row r="14" spans="1:20" ht="21" x14ac:dyDescent="0.55000000000000004">
      <c r="A14" s="2" t="s">
        <v>34</v>
      </c>
      <c r="C14" s="4">
        <v>33931109</v>
      </c>
      <c r="D14" s="4"/>
      <c r="E14" s="4">
        <v>95352501834</v>
      </c>
      <c r="F14" s="4"/>
      <c r="G14" s="4">
        <v>90630411188</v>
      </c>
      <c r="H14" s="4"/>
      <c r="I14" s="4">
        <v>4722090646</v>
      </c>
      <c r="J14" s="4"/>
      <c r="K14" s="4">
        <v>33931109</v>
      </c>
      <c r="L14" s="4"/>
      <c r="M14" s="4">
        <v>95352501834</v>
      </c>
      <c r="N14" s="4"/>
      <c r="O14" s="4">
        <v>76894392136</v>
      </c>
      <c r="P14" s="4"/>
      <c r="Q14" s="4">
        <v>18458109698</v>
      </c>
    </row>
    <row r="15" spans="1:20" ht="21" x14ac:dyDescent="0.55000000000000004">
      <c r="A15" s="2" t="s">
        <v>47</v>
      </c>
      <c r="C15" s="4">
        <v>3131631</v>
      </c>
      <c r="D15" s="4"/>
      <c r="E15" s="4">
        <v>59209218071</v>
      </c>
      <c r="F15" s="4"/>
      <c r="G15" s="4">
        <v>56127350253</v>
      </c>
      <c r="H15" s="4"/>
      <c r="I15" s="4">
        <v>3081867818</v>
      </c>
      <c r="J15" s="4"/>
      <c r="K15" s="4">
        <v>3131631</v>
      </c>
      <c r="L15" s="4"/>
      <c r="M15" s="4">
        <v>59209218071</v>
      </c>
      <c r="N15" s="4"/>
      <c r="O15" s="4">
        <v>73652585126</v>
      </c>
      <c r="P15" s="4"/>
      <c r="Q15" s="4">
        <v>-14443367054</v>
      </c>
    </row>
    <row r="16" spans="1:20" ht="21" x14ac:dyDescent="0.55000000000000004">
      <c r="A16" s="2" t="s">
        <v>37</v>
      </c>
      <c r="C16" s="4">
        <v>5200000</v>
      </c>
      <c r="D16" s="4"/>
      <c r="E16" s="4">
        <v>51277075200</v>
      </c>
      <c r="F16" s="4"/>
      <c r="G16" s="4">
        <v>47917186200</v>
      </c>
      <c r="H16" s="4"/>
      <c r="I16" s="4">
        <v>3359889000</v>
      </c>
      <c r="J16" s="4"/>
      <c r="K16" s="4">
        <v>5200000</v>
      </c>
      <c r="L16" s="4"/>
      <c r="M16" s="4">
        <v>51277075200</v>
      </c>
      <c r="N16" s="4"/>
      <c r="O16" s="4">
        <v>62526375395</v>
      </c>
      <c r="P16" s="4"/>
      <c r="Q16" s="4">
        <v>-8735711400</v>
      </c>
    </row>
    <row r="17" spans="1:17" ht="21" x14ac:dyDescent="0.55000000000000004">
      <c r="A17" s="2" t="s">
        <v>51</v>
      </c>
      <c r="C17" s="4">
        <v>1073224</v>
      </c>
      <c r="D17" s="4"/>
      <c r="E17" s="4">
        <v>31418388441</v>
      </c>
      <c r="F17" s="4"/>
      <c r="G17" s="4">
        <v>29871472881</v>
      </c>
      <c r="H17" s="4"/>
      <c r="I17" s="4">
        <v>1546915560</v>
      </c>
      <c r="J17" s="4"/>
      <c r="K17" s="4">
        <v>1073224</v>
      </c>
      <c r="L17" s="4"/>
      <c r="M17" s="4">
        <v>31418388441</v>
      </c>
      <c r="N17" s="4"/>
      <c r="O17" s="4">
        <v>36903711131</v>
      </c>
      <c r="P17" s="4"/>
      <c r="Q17" s="4">
        <v>-5485322689</v>
      </c>
    </row>
    <row r="18" spans="1:17" ht="21" x14ac:dyDescent="0.55000000000000004">
      <c r="A18" s="2" t="s">
        <v>39</v>
      </c>
      <c r="C18" s="4">
        <v>3200000</v>
      </c>
      <c r="D18" s="4"/>
      <c r="E18" s="4">
        <v>22871102400</v>
      </c>
      <c r="F18" s="4"/>
      <c r="G18" s="4">
        <v>22107672000</v>
      </c>
      <c r="H18" s="4"/>
      <c r="I18" s="4">
        <v>763430400</v>
      </c>
      <c r="J18" s="4"/>
      <c r="K18" s="4">
        <v>3200000</v>
      </c>
      <c r="L18" s="4"/>
      <c r="M18" s="4">
        <v>22871102400</v>
      </c>
      <c r="N18" s="4"/>
      <c r="O18" s="4">
        <v>21513806456</v>
      </c>
      <c r="P18" s="4"/>
      <c r="Q18" s="4">
        <v>6126663484</v>
      </c>
    </row>
    <row r="19" spans="1:17" ht="21" x14ac:dyDescent="0.55000000000000004">
      <c r="A19" s="2" t="s">
        <v>16</v>
      </c>
      <c r="C19" s="4">
        <v>70178287</v>
      </c>
      <c r="D19" s="4"/>
      <c r="E19" s="4">
        <v>209491460755</v>
      </c>
      <c r="F19" s="4"/>
      <c r="G19" s="4">
        <v>205724381541</v>
      </c>
      <c r="H19" s="4"/>
      <c r="I19" s="4">
        <v>3767079214</v>
      </c>
      <c r="J19" s="4"/>
      <c r="K19" s="4">
        <v>70178287</v>
      </c>
      <c r="L19" s="4"/>
      <c r="M19" s="4">
        <v>209491460755</v>
      </c>
      <c r="N19" s="4"/>
      <c r="O19" s="4">
        <v>182674897788</v>
      </c>
      <c r="P19" s="4"/>
      <c r="Q19" s="4">
        <v>48119418209</v>
      </c>
    </row>
    <row r="20" spans="1:17" ht="21" x14ac:dyDescent="0.55000000000000004">
      <c r="A20" s="2" t="s">
        <v>35</v>
      </c>
      <c r="C20" s="4">
        <v>16326826</v>
      </c>
      <c r="D20" s="4"/>
      <c r="E20" s="4">
        <v>53071058129</v>
      </c>
      <c r="F20" s="4"/>
      <c r="G20" s="4">
        <v>58731720504</v>
      </c>
      <c r="H20" s="4"/>
      <c r="I20" s="4">
        <v>-5660662374</v>
      </c>
      <c r="J20" s="4"/>
      <c r="K20" s="4">
        <v>16326826</v>
      </c>
      <c r="L20" s="4"/>
      <c r="M20" s="4">
        <v>53071058129</v>
      </c>
      <c r="N20" s="4"/>
      <c r="O20" s="4">
        <v>62421734950</v>
      </c>
      <c r="P20" s="4"/>
      <c r="Q20" s="4">
        <v>-9350676820</v>
      </c>
    </row>
    <row r="21" spans="1:17" ht="21" x14ac:dyDescent="0.55000000000000004">
      <c r="A21" s="2" t="s">
        <v>43</v>
      </c>
      <c r="C21" s="4">
        <v>10000000</v>
      </c>
      <c r="D21" s="4"/>
      <c r="E21" s="4">
        <v>96820470000</v>
      </c>
      <c r="F21" s="4"/>
      <c r="G21" s="4">
        <v>87080932755</v>
      </c>
      <c r="H21" s="4"/>
      <c r="I21" s="4">
        <v>9739537245</v>
      </c>
      <c r="J21" s="4"/>
      <c r="K21" s="4">
        <v>10000000</v>
      </c>
      <c r="L21" s="4"/>
      <c r="M21" s="4">
        <v>96820470000</v>
      </c>
      <c r="N21" s="4"/>
      <c r="O21" s="4">
        <v>82080765442</v>
      </c>
      <c r="P21" s="4"/>
      <c r="Q21" s="4">
        <v>40122341708</v>
      </c>
    </row>
    <row r="22" spans="1:17" ht="21" x14ac:dyDescent="0.55000000000000004">
      <c r="A22" s="2" t="s">
        <v>24</v>
      </c>
      <c r="C22" s="4">
        <v>3411034</v>
      </c>
      <c r="D22" s="4"/>
      <c r="E22" s="4">
        <v>14414028716</v>
      </c>
      <c r="F22" s="4"/>
      <c r="G22" s="4">
        <v>13439556000</v>
      </c>
      <c r="H22" s="4"/>
      <c r="I22" s="4">
        <v>974472716</v>
      </c>
      <c r="J22" s="4"/>
      <c r="K22" s="4">
        <v>3411034</v>
      </c>
      <c r="L22" s="4"/>
      <c r="M22" s="4">
        <v>14414028716</v>
      </c>
      <c r="N22" s="4"/>
      <c r="O22" s="4">
        <v>14558041977</v>
      </c>
      <c r="P22" s="4"/>
      <c r="Q22" s="4">
        <v>-144013260</v>
      </c>
    </row>
    <row r="23" spans="1:17" ht="21" x14ac:dyDescent="0.55000000000000004">
      <c r="A23" s="2" t="s">
        <v>40</v>
      </c>
      <c r="C23" s="4">
        <v>1800000</v>
      </c>
      <c r="D23" s="4"/>
      <c r="E23" s="4">
        <v>17982364500</v>
      </c>
      <c r="F23" s="4"/>
      <c r="G23" s="4">
        <v>17409791700</v>
      </c>
      <c r="H23" s="4"/>
      <c r="I23" s="4">
        <v>572572800</v>
      </c>
      <c r="J23" s="4"/>
      <c r="K23" s="4">
        <v>1800000</v>
      </c>
      <c r="L23" s="4"/>
      <c r="M23" s="4">
        <v>17982364500</v>
      </c>
      <c r="N23" s="4"/>
      <c r="O23" s="4">
        <v>26702613978</v>
      </c>
      <c r="P23" s="4"/>
      <c r="Q23" s="4">
        <v>-8720249478</v>
      </c>
    </row>
    <row r="24" spans="1:17" ht="21" x14ac:dyDescent="0.55000000000000004">
      <c r="A24" s="2" t="s">
        <v>54</v>
      </c>
      <c r="C24" s="4">
        <v>3030000</v>
      </c>
      <c r="D24" s="4"/>
      <c r="E24" s="4">
        <v>78763054725</v>
      </c>
      <c r="F24" s="4"/>
      <c r="G24" s="4">
        <v>72061750961</v>
      </c>
      <c r="H24" s="4"/>
      <c r="I24" s="4">
        <v>6701303764</v>
      </c>
      <c r="J24" s="4"/>
      <c r="K24" s="4">
        <v>3030000</v>
      </c>
      <c r="L24" s="4"/>
      <c r="M24" s="4">
        <v>78763054725</v>
      </c>
      <c r="N24" s="4"/>
      <c r="O24" s="4">
        <v>47192322936</v>
      </c>
      <c r="P24" s="4"/>
      <c r="Q24" s="4">
        <v>25933765983</v>
      </c>
    </row>
    <row r="25" spans="1:17" ht="21" x14ac:dyDescent="0.55000000000000004">
      <c r="A25" s="2" t="s">
        <v>25</v>
      </c>
      <c r="C25" s="4">
        <v>1316253</v>
      </c>
      <c r="D25" s="4"/>
      <c r="E25" s="4">
        <v>81122120268</v>
      </c>
      <c r="F25" s="4"/>
      <c r="G25" s="4">
        <v>82299699433</v>
      </c>
      <c r="H25" s="4"/>
      <c r="I25" s="4">
        <v>-1177579164</v>
      </c>
      <c r="J25" s="4"/>
      <c r="K25" s="4">
        <v>1316253</v>
      </c>
      <c r="L25" s="4"/>
      <c r="M25" s="4">
        <v>81122120268</v>
      </c>
      <c r="N25" s="4"/>
      <c r="O25" s="4">
        <v>48581660596</v>
      </c>
      <c r="P25" s="4"/>
      <c r="Q25" s="4">
        <v>34084374725</v>
      </c>
    </row>
    <row r="26" spans="1:17" ht="21" x14ac:dyDescent="0.55000000000000004">
      <c r="A26" s="2" t="s">
        <v>22</v>
      </c>
      <c r="C26" s="4">
        <v>540000</v>
      </c>
      <c r="D26" s="4"/>
      <c r="E26" s="4">
        <v>100738816290</v>
      </c>
      <c r="F26" s="4"/>
      <c r="G26" s="4">
        <v>102911788774</v>
      </c>
      <c r="H26" s="4"/>
      <c r="I26" s="4">
        <v>-2172972484</v>
      </c>
      <c r="J26" s="4"/>
      <c r="K26" s="4">
        <v>540000</v>
      </c>
      <c r="L26" s="4"/>
      <c r="M26" s="4">
        <v>100738816290</v>
      </c>
      <c r="N26" s="4"/>
      <c r="O26" s="4">
        <v>65072770773</v>
      </c>
      <c r="P26" s="4"/>
      <c r="Q26" s="4">
        <v>43001194212</v>
      </c>
    </row>
    <row r="27" spans="1:17" ht="21" x14ac:dyDescent="0.55000000000000004">
      <c r="A27" s="2" t="s">
        <v>21</v>
      </c>
      <c r="C27" s="4">
        <v>2009950</v>
      </c>
      <c r="D27" s="4"/>
      <c r="E27" s="4">
        <v>30049781594</v>
      </c>
      <c r="F27" s="4"/>
      <c r="G27" s="4">
        <v>28771067484</v>
      </c>
      <c r="H27" s="4"/>
      <c r="I27" s="4">
        <v>1278714110</v>
      </c>
      <c r="J27" s="4"/>
      <c r="K27" s="4">
        <v>2009950</v>
      </c>
      <c r="L27" s="4"/>
      <c r="M27" s="4">
        <v>30049781594</v>
      </c>
      <c r="N27" s="4"/>
      <c r="O27" s="4">
        <v>39518702994</v>
      </c>
      <c r="P27" s="4"/>
      <c r="Q27" s="4">
        <v>-9468921399</v>
      </c>
    </row>
    <row r="28" spans="1:17" ht="21" x14ac:dyDescent="0.55000000000000004">
      <c r="A28" s="2" t="s">
        <v>45</v>
      </c>
      <c r="C28" s="4">
        <v>8568762</v>
      </c>
      <c r="D28" s="4"/>
      <c r="E28" s="4">
        <v>24088275805</v>
      </c>
      <c r="F28" s="4"/>
      <c r="G28" s="4">
        <v>24701555811</v>
      </c>
      <c r="H28" s="4"/>
      <c r="I28" s="4">
        <v>-613280005</v>
      </c>
      <c r="J28" s="4"/>
      <c r="K28" s="4">
        <v>8568762</v>
      </c>
      <c r="L28" s="4"/>
      <c r="M28" s="4">
        <v>24088275805</v>
      </c>
      <c r="N28" s="4"/>
      <c r="O28" s="4">
        <v>34315755869</v>
      </c>
      <c r="P28" s="4"/>
      <c r="Q28" s="4">
        <v>-10227480063</v>
      </c>
    </row>
    <row r="29" spans="1:17" ht="21" x14ac:dyDescent="0.55000000000000004">
      <c r="A29" s="2" t="s">
        <v>50</v>
      </c>
      <c r="C29" s="4">
        <v>1600000</v>
      </c>
      <c r="D29" s="4"/>
      <c r="E29" s="4">
        <v>14091652800</v>
      </c>
      <c r="F29" s="4"/>
      <c r="G29" s="4">
        <v>11181074400</v>
      </c>
      <c r="H29" s="4"/>
      <c r="I29" s="4">
        <v>2910578400</v>
      </c>
      <c r="J29" s="4"/>
      <c r="K29" s="4">
        <v>1600000</v>
      </c>
      <c r="L29" s="4"/>
      <c r="M29" s="4">
        <v>14091652800</v>
      </c>
      <c r="N29" s="4"/>
      <c r="O29" s="4">
        <v>14339819423</v>
      </c>
      <c r="P29" s="4"/>
      <c r="Q29" s="4">
        <v>-248166623</v>
      </c>
    </row>
    <row r="30" spans="1:17" ht="21" x14ac:dyDescent="0.55000000000000004">
      <c r="A30" s="2" t="s">
        <v>44</v>
      </c>
      <c r="C30" s="4">
        <v>156594</v>
      </c>
      <c r="D30" s="4"/>
      <c r="E30" s="4">
        <v>8924117692</v>
      </c>
      <c r="F30" s="4"/>
      <c r="G30" s="4">
        <v>8220524251</v>
      </c>
      <c r="H30" s="4"/>
      <c r="I30" s="4">
        <v>703593441</v>
      </c>
      <c r="J30" s="4"/>
      <c r="K30" s="4">
        <v>156594</v>
      </c>
      <c r="L30" s="4"/>
      <c r="M30" s="4">
        <v>8924117692</v>
      </c>
      <c r="N30" s="4"/>
      <c r="O30" s="4">
        <v>8761000399</v>
      </c>
      <c r="P30" s="4"/>
      <c r="Q30" s="4">
        <v>163117293</v>
      </c>
    </row>
    <row r="31" spans="1:17" ht="21" x14ac:dyDescent="0.55000000000000004">
      <c r="A31" s="13" t="s">
        <v>36</v>
      </c>
      <c r="C31" s="4">
        <v>37418598</v>
      </c>
      <c r="D31" s="4"/>
      <c r="E31" s="4">
        <v>280085558784</v>
      </c>
      <c r="F31" s="4"/>
      <c r="G31" s="4">
        <v>333767903725</v>
      </c>
      <c r="H31" s="4"/>
      <c r="I31" s="4">
        <v>-53682344940</v>
      </c>
      <c r="J31" s="4"/>
      <c r="K31" s="4">
        <v>37418598</v>
      </c>
      <c r="L31" s="4"/>
      <c r="M31" s="4">
        <v>280085558784</v>
      </c>
      <c r="N31" s="4"/>
      <c r="O31" s="4">
        <v>187228151269</v>
      </c>
      <c r="P31" s="4"/>
      <c r="Q31" s="4">
        <v>130902006881</v>
      </c>
    </row>
    <row r="32" spans="1:17" ht="21" x14ac:dyDescent="0.55000000000000004">
      <c r="A32" s="2" t="s">
        <v>18</v>
      </c>
      <c r="C32" s="4">
        <v>24427301</v>
      </c>
      <c r="D32" s="4"/>
      <c r="E32" s="4">
        <v>85521058044</v>
      </c>
      <c r="F32" s="4"/>
      <c r="G32" s="4">
        <v>71729681589</v>
      </c>
      <c r="H32" s="4"/>
      <c r="I32" s="4">
        <v>13791376455</v>
      </c>
      <c r="J32" s="4"/>
      <c r="K32" s="4">
        <v>24427301</v>
      </c>
      <c r="L32" s="4"/>
      <c r="M32" s="4">
        <v>85521058044</v>
      </c>
      <c r="N32" s="4"/>
      <c r="O32" s="4">
        <v>76540690376</v>
      </c>
      <c r="P32" s="4"/>
      <c r="Q32" s="4">
        <v>8980367668</v>
      </c>
    </row>
    <row r="33" spans="1:20" ht="21" x14ac:dyDescent="0.55000000000000004">
      <c r="A33" s="2" t="s">
        <v>48</v>
      </c>
      <c r="C33" s="4">
        <v>50000000</v>
      </c>
      <c r="D33" s="4"/>
      <c r="E33" s="4">
        <v>277836975000</v>
      </c>
      <c r="F33" s="4"/>
      <c r="G33" s="4">
        <v>248707856511</v>
      </c>
      <c r="H33" s="4"/>
      <c r="I33" s="4">
        <v>29129118489</v>
      </c>
      <c r="J33" s="4"/>
      <c r="K33" s="4">
        <v>50000000</v>
      </c>
      <c r="L33" s="4"/>
      <c r="M33" s="4">
        <v>277836975000</v>
      </c>
      <c r="N33" s="4"/>
      <c r="O33" s="4">
        <v>203191709106</v>
      </c>
      <c r="P33" s="4"/>
      <c r="Q33" s="4">
        <v>114749381928</v>
      </c>
    </row>
    <row r="34" spans="1:20" ht="21" x14ac:dyDescent="0.55000000000000004">
      <c r="A34" s="2" t="s">
        <v>30</v>
      </c>
      <c r="C34" s="4">
        <v>1900000</v>
      </c>
      <c r="D34" s="4"/>
      <c r="E34" s="4">
        <v>33259918950</v>
      </c>
      <c r="F34" s="4"/>
      <c r="G34" s="4">
        <v>36419941835</v>
      </c>
      <c r="H34" s="4"/>
      <c r="I34" s="4">
        <v>-3160022885</v>
      </c>
      <c r="J34" s="4"/>
      <c r="K34" s="4">
        <v>1900000</v>
      </c>
      <c r="L34" s="4"/>
      <c r="M34" s="4">
        <v>33259918950</v>
      </c>
      <c r="N34" s="4"/>
      <c r="O34" s="4">
        <v>42103543264</v>
      </c>
      <c r="P34" s="4"/>
      <c r="Q34" s="4">
        <v>13642280455</v>
      </c>
    </row>
    <row r="35" spans="1:20" ht="21" x14ac:dyDescent="0.55000000000000004">
      <c r="A35" s="2" t="s">
        <v>26</v>
      </c>
      <c r="C35" s="4">
        <v>4557130</v>
      </c>
      <c r="D35" s="4"/>
      <c r="E35" s="4">
        <v>122310407065</v>
      </c>
      <c r="F35" s="4"/>
      <c r="G35" s="4">
        <v>126528962489</v>
      </c>
      <c r="H35" s="4"/>
      <c r="I35" s="4">
        <v>-4218555423</v>
      </c>
      <c r="J35" s="4"/>
      <c r="K35" s="4">
        <v>4557130</v>
      </c>
      <c r="L35" s="4"/>
      <c r="M35" s="4">
        <v>122310407065</v>
      </c>
      <c r="N35" s="4"/>
      <c r="O35" s="4">
        <v>134750111906</v>
      </c>
      <c r="P35" s="4"/>
      <c r="Q35" s="4">
        <v>-12439704840</v>
      </c>
    </row>
    <row r="36" spans="1:20" ht="21" x14ac:dyDescent="0.55000000000000004">
      <c r="A36" s="2" t="s">
        <v>23</v>
      </c>
      <c r="C36" s="4">
        <v>1123919</v>
      </c>
      <c r="D36" s="4"/>
      <c r="E36" s="4">
        <v>46979592225</v>
      </c>
      <c r="F36" s="4"/>
      <c r="G36" s="4">
        <v>43572035596</v>
      </c>
      <c r="H36" s="4"/>
      <c r="I36" s="4">
        <v>3407556629</v>
      </c>
      <c r="J36" s="4"/>
      <c r="K36" s="4">
        <v>1123919</v>
      </c>
      <c r="L36" s="4"/>
      <c r="M36" s="4">
        <v>46979592225</v>
      </c>
      <c r="N36" s="4"/>
      <c r="O36" s="4">
        <v>50148811589</v>
      </c>
      <c r="P36" s="4"/>
      <c r="Q36" s="4">
        <v>-3169219363</v>
      </c>
    </row>
    <row r="37" spans="1:20" ht="21" x14ac:dyDescent="0.55000000000000004">
      <c r="A37" s="2" t="s">
        <v>15</v>
      </c>
      <c r="C37" s="4">
        <v>10015010</v>
      </c>
      <c r="D37" s="4"/>
      <c r="E37" s="4">
        <v>34744418209</v>
      </c>
      <c r="F37" s="4"/>
      <c r="G37" s="4">
        <v>33828519506</v>
      </c>
      <c r="H37" s="4"/>
      <c r="I37" s="4">
        <v>915898703</v>
      </c>
      <c r="J37" s="4"/>
      <c r="K37" s="4">
        <v>10015010</v>
      </c>
      <c r="L37" s="4"/>
      <c r="M37" s="4">
        <v>34744418209</v>
      </c>
      <c r="N37" s="4"/>
      <c r="O37" s="4">
        <v>48218937256</v>
      </c>
      <c r="P37" s="4"/>
      <c r="Q37" s="4">
        <v>-13474519046</v>
      </c>
    </row>
    <row r="38" spans="1:20" ht="21" x14ac:dyDescent="0.55000000000000004">
      <c r="A38" s="2" t="s">
        <v>52</v>
      </c>
      <c r="C38" s="4">
        <v>2500666</v>
      </c>
      <c r="D38" s="4"/>
      <c r="E38" s="4">
        <v>52673827320</v>
      </c>
      <c r="F38" s="4"/>
      <c r="G38" s="4">
        <v>45962202319</v>
      </c>
      <c r="H38" s="4"/>
      <c r="I38" s="4">
        <v>6711625001</v>
      </c>
      <c r="J38" s="4"/>
      <c r="K38" s="4">
        <v>2500666</v>
      </c>
      <c r="L38" s="4"/>
      <c r="M38" s="4">
        <v>52673827320</v>
      </c>
      <c r="N38" s="4"/>
      <c r="O38" s="4">
        <v>49558981713</v>
      </c>
      <c r="P38" s="4"/>
      <c r="Q38" s="4">
        <v>3114845607</v>
      </c>
      <c r="T38" s="9"/>
    </row>
    <row r="39" spans="1:20" ht="21" x14ac:dyDescent="0.55000000000000004">
      <c r="A39" s="2" t="s">
        <v>46</v>
      </c>
      <c r="C39" s="4">
        <v>1500000</v>
      </c>
      <c r="D39" s="4"/>
      <c r="E39" s="4">
        <v>11033955000</v>
      </c>
      <c r="F39" s="4"/>
      <c r="G39" s="4">
        <v>10362971250</v>
      </c>
      <c r="H39" s="4"/>
      <c r="I39" s="4">
        <v>670983750</v>
      </c>
      <c r="J39" s="4"/>
      <c r="K39" s="4">
        <v>1500000</v>
      </c>
      <c r="L39" s="4"/>
      <c r="M39" s="4">
        <v>11033955000</v>
      </c>
      <c r="N39" s="4"/>
      <c r="O39" s="4">
        <v>11948541530</v>
      </c>
      <c r="P39" s="4"/>
      <c r="Q39" s="4">
        <v>-914586530</v>
      </c>
    </row>
    <row r="40" spans="1:20" ht="21" x14ac:dyDescent="0.55000000000000004">
      <c r="A40" s="2" t="s">
        <v>19</v>
      </c>
      <c r="C40" s="4">
        <v>2000000</v>
      </c>
      <c r="D40" s="4"/>
      <c r="E40" s="4">
        <v>77237685000</v>
      </c>
      <c r="F40" s="4"/>
      <c r="G40" s="4">
        <v>75945420000</v>
      </c>
      <c r="H40" s="4"/>
      <c r="I40" s="4">
        <v>1292265000</v>
      </c>
      <c r="J40" s="4"/>
      <c r="K40" s="4">
        <v>2000000</v>
      </c>
      <c r="L40" s="4"/>
      <c r="M40" s="4">
        <v>77237685000</v>
      </c>
      <c r="N40" s="4"/>
      <c r="O40" s="4">
        <v>74747809440</v>
      </c>
      <c r="P40" s="4"/>
      <c r="Q40" s="4">
        <v>2489875560</v>
      </c>
    </row>
    <row r="41" spans="1:20" ht="21" x14ac:dyDescent="0.55000000000000004">
      <c r="A41" s="2" t="s">
        <v>38</v>
      </c>
      <c r="C41" s="4">
        <v>1700000</v>
      </c>
      <c r="D41" s="4"/>
      <c r="E41" s="4">
        <v>24114658950</v>
      </c>
      <c r="F41" s="4"/>
      <c r="G41" s="4">
        <v>20596122074</v>
      </c>
      <c r="H41" s="4"/>
      <c r="I41" s="4">
        <v>3518536876</v>
      </c>
      <c r="J41" s="4"/>
      <c r="K41" s="4">
        <v>1700000</v>
      </c>
      <c r="L41" s="4"/>
      <c r="M41" s="4">
        <v>24114658950</v>
      </c>
      <c r="N41" s="4"/>
      <c r="O41" s="4">
        <v>20226429657</v>
      </c>
      <c r="P41" s="4"/>
      <c r="Q41" s="4">
        <v>3888229293</v>
      </c>
    </row>
    <row r="42" spans="1:20" ht="21" x14ac:dyDescent="0.55000000000000004">
      <c r="A42" s="2" t="s">
        <v>49</v>
      </c>
      <c r="C42" s="4">
        <v>2000000</v>
      </c>
      <c r="D42" s="4"/>
      <c r="E42" s="4">
        <v>15129441000</v>
      </c>
      <c r="F42" s="4"/>
      <c r="G42" s="4">
        <v>14075748000</v>
      </c>
      <c r="H42" s="4"/>
      <c r="I42" s="4">
        <v>1053693000</v>
      </c>
      <c r="J42" s="4"/>
      <c r="K42" s="4">
        <v>2000000</v>
      </c>
      <c r="L42" s="4"/>
      <c r="M42" s="4">
        <v>15129441000</v>
      </c>
      <c r="N42" s="4"/>
      <c r="O42" s="4">
        <v>20595855615</v>
      </c>
      <c r="P42" s="4"/>
      <c r="Q42" s="4">
        <v>-5466414615</v>
      </c>
    </row>
    <row r="43" spans="1:20" ht="21" x14ac:dyDescent="0.55000000000000004">
      <c r="A43" s="2" t="s">
        <v>28</v>
      </c>
      <c r="C43" s="4">
        <v>2417362</v>
      </c>
      <c r="D43" s="4"/>
      <c r="E43" s="4">
        <v>69902650269</v>
      </c>
      <c r="F43" s="4"/>
      <c r="G43" s="4">
        <v>64880424794</v>
      </c>
      <c r="H43" s="4"/>
      <c r="I43" s="4">
        <v>5022225475</v>
      </c>
      <c r="J43" s="4"/>
      <c r="K43" s="4">
        <v>2417362</v>
      </c>
      <c r="L43" s="4"/>
      <c r="M43" s="4">
        <v>69902650269</v>
      </c>
      <c r="N43" s="4"/>
      <c r="O43" s="4">
        <v>65780072542</v>
      </c>
      <c r="P43" s="4"/>
      <c r="Q43" s="4">
        <v>4122577727</v>
      </c>
    </row>
    <row r="44" spans="1:20" ht="21" x14ac:dyDescent="0.55000000000000004">
      <c r="A44" s="2" t="s">
        <v>31</v>
      </c>
      <c r="C44" s="4">
        <v>18186340</v>
      </c>
      <c r="D44" s="4"/>
      <c r="E44" s="4">
        <v>44454124810</v>
      </c>
      <c r="F44" s="4"/>
      <c r="G44" s="4">
        <v>38940294770</v>
      </c>
      <c r="H44" s="4"/>
      <c r="I44" s="4">
        <v>5513830040</v>
      </c>
      <c r="J44" s="4"/>
      <c r="K44" s="4">
        <v>18186340</v>
      </c>
      <c r="L44" s="4"/>
      <c r="M44" s="4">
        <v>44454124810</v>
      </c>
      <c r="N44" s="4"/>
      <c r="O44" s="4">
        <v>65567987126</v>
      </c>
      <c r="P44" s="4"/>
      <c r="Q44" s="4">
        <v>-21113862315</v>
      </c>
    </row>
    <row r="45" spans="1:20" ht="21" x14ac:dyDescent="0.55000000000000004">
      <c r="A45" s="2" t="s">
        <v>42</v>
      </c>
      <c r="C45" s="4">
        <v>4600000</v>
      </c>
      <c r="D45" s="4"/>
      <c r="E45" s="4">
        <v>95385061800</v>
      </c>
      <c r="F45" s="4"/>
      <c r="G45" s="4">
        <v>82078708500</v>
      </c>
      <c r="H45" s="4"/>
      <c r="I45" s="4">
        <v>13306353300</v>
      </c>
      <c r="J45" s="4"/>
      <c r="K45" s="4">
        <v>4600000</v>
      </c>
      <c r="L45" s="4"/>
      <c r="M45" s="4">
        <v>95385061800</v>
      </c>
      <c r="N45" s="4"/>
      <c r="O45" s="4">
        <v>61052619729</v>
      </c>
      <c r="P45" s="4"/>
      <c r="Q45" s="4">
        <v>33060114899</v>
      </c>
    </row>
    <row r="46" spans="1:20" ht="21" x14ac:dyDescent="0.55000000000000004">
      <c r="A46" s="2" t="s">
        <v>29</v>
      </c>
      <c r="C46" s="4">
        <v>2006375</v>
      </c>
      <c r="D46" s="4"/>
      <c r="E46" s="4">
        <v>31073329531</v>
      </c>
      <c r="F46" s="4"/>
      <c r="G46" s="4">
        <v>27483342807</v>
      </c>
      <c r="H46" s="4"/>
      <c r="I46" s="4">
        <v>3589986724</v>
      </c>
      <c r="J46" s="4"/>
      <c r="K46" s="4">
        <v>2006375</v>
      </c>
      <c r="L46" s="4"/>
      <c r="M46" s="4">
        <v>31073329531</v>
      </c>
      <c r="N46" s="4"/>
      <c r="O46" s="4">
        <v>14304330533</v>
      </c>
      <c r="P46" s="4"/>
      <c r="Q46" s="4">
        <v>16341087717</v>
      </c>
    </row>
    <row r="47" spans="1:20" ht="21" x14ac:dyDescent="0.55000000000000004">
      <c r="A47" s="2" t="s">
        <v>33</v>
      </c>
      <c r="C47" s="4">
        <v>1000000</v>
      </c>
      <c r="D47" s="4"/>
      <c r="E47" s="4">
        <v>30517335000</v>
      </c>
      <c r="F47" s="4"/>
      <c r="G47" s="4">
        <v>34960738500</v>
      </c>
      <c r="H47" s="4"/>
      <c r="I47" s="4">
        <v>-4443403500</v>
      </c>
      <c r="J47" s="4"/>
      <c r="K47" s="4">
        <v>1000000</v>
      </c>
      <c r="L47" s="4"/>
      <c r="M47" s="4">
        <v>30517335000</v>
      </c>
      <c r="N47" s="4"/>
      <c r="O47" s="4">
        <v>22041428485</v>
      </c>
      <c r="P47" s="4"/>
      <c r="Q47" s="4">
        <v>14602594500</v>
      </c>
    </row>
    <row r="48" spans="1:20" ht="21" x14ac:dyDescent="0.55000000000000004">
      <c r="A48" s="2" t="s">
        <v>55</v>
      </c>
      <c r="C48" s="4">
        <v>500000</v>
      </c>
      <c r="D48" s="4"/>
      <c r="E48" s="4">
        <v>21083800500</v>
      </c>
      <c r="F48" s="4"/>
      <c r="G48" s="4">
        <v>20214006750</v>
      </c>
      <c r="H48" s="4"/>
      <c r="I48" s="4">
        <v>869793750</v>
      </c>
      <c r="J48" s="4"/>
      <c r="K48" s="4">
        <v>500000</v>
      </c>
      <c r="L48" s="4"/>
      <c r="M48" s="4">
        <v>21083800500</v>
      </c>
      <c r="N48" s="4"/>
      <c r="O48" s="4">
        <v>16520351646</v>
      </c>
      <c r="P48" s="4"/>
      <c r="Q48" s="4">
        <v>4563448854</v>
      </c>
    </row>
    <row r="49" spans="1:21" ht="21" x14ac:dyDescent="0.55000000000000004">
      <c r="A49" s="2" t="s">
        <v>32</v>
      </c>
      <c r="C49" s="4">
        <v>1100000</v>
      </c>
      <c r="D49" s="4"/>
      <c r="E49" s="4">
        <v>31644587700</v>
      </c>
      <c r="F49" s="4"/>
      <c r="G49" s="4">
        <v>29326463100</v>
      </c>
      <c r="H49" s="4"/>
      <c r="I49" s="4">
        <v>2318124600</v>
      </c>
      <c r="J49" s="4"/>
      <c r="K49" s="4">
        <v>1100000</v>
      </c>
      <c r="L49" s="4"/>
      <c r="M49" s="4">
        <v>31644587700</v>
      </c>
      <c r="N49" s="4"/>
      <c r="O49" s="4">
        <v>31945465933</v>
      </c>
      <c r="P49" s="4"/>
      <c r="Q49" s="4">
        <v>-300878233</v>
      </c>
    </row>
    <row r="50" spans="1:21" ht="21" x14ac:dyDescent="0.55000000000000004">
      <c r="A50" s="2" t="s">
        <v>20</v>
      </c>
      <c r="C50" s="4">
        <v>550000</v>
      </c>
      <c r="D50" s="4"/>
      <c r="E50" s="4">
        <v>92429751150</v>
      </c>
      <c r="F50" s="4"/>
      <c r="G50" s="4">
        <v>76913624700</v>
      </c>
      <c r="H50" s="4"/>
      <c r="I50" s="4">
        <v>15516126450</v>
      </c>
      <c r="J50" s="4"/>
      <c r="K50" s="4">
        <v>550000</v>
      </c>
      <c r="L50" s="4"/>
      <c r="M50" s="4">
        <v>92429751150</v>
      </c>
      <c r="N50" s="4"/>
      <c r="O50" s="4">
        <v>83472448743</v>
      </c>
      <c r="P50" s="4"/>
      <c r="Q50" s="4">
        <v>8957302407</v>
      </c>
    </row>
    <row r="51" spans="1:21" ht="21" x14ac:dyDescent="0.55000000000000004">
      <c r="A51" s="2" t="s">
        <v>156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-27132452672</v>
      </c>
      <c r="P51" s="4"/>
      <c r="Q51" s="4">
        <v>27132452672</v>
      </c>
      <c r="T51" s="3"/>
      <c r="U51" s="3"/>
    </row>
    <row r="52" spans="1:21" ht="21" x14ac:dyDescent="0.55000000000000004">
      <c r="A52" s="13" t="s">
        <v>158</v>
      </c>
      <c r="C52" s="4">
        <v>0</v>
      </c>
      <c r="D52" s="4"/>
      <c r="E52" s="4">
        <v>0</v>
      </c>
      <c r="F52" s="4"/>
      <c r="G52" s="4">
        <v>-3238814583</v>
      </c>
      <c r="H52" s="4"/>
      <c r="I52" s="4">
        <v>3238814583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0</v>
      </c>
    </row>
    <row r="53" spans="1:21" ht="21" x14ac:dyDescent="0.55000000000000004">
      <c r="A53" s="13" t="s">
        <v>157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/>
      <c r="L53" s="4"/>
      <c r="M53" s="4">
        <v>0</v>
      </c>
      <c r="N53" s="4"/>
      <c r="O53" s="4">
        <v>-553579</v>
      </c>
      <c r="P53" s="4"/>
      <c r="Q53" s="4">
        <v>553579</v>
      </c>
    </row>
    <row r="54" spans="1:21" ht="19.5" thickBot="1" x14ac:dyDescent="0.5">
      <c r="C54" s="4"/>
      <c r="D54" s="4"/>
      <c r="E54" s="7">
        <f>SUM(E8:E53)</f>
        <v>2945773865041</v>
      </c>
      <c r="F54" s="4"/>
      <c r="G54" s="7">
        <f>SUM(G8:G53)</f>
        <v>2836681422248</v>
      </c>
      <c r="H54" s="4"/>
      <c r="I54" s="7">
        <f>SUM(I8:I53)</f>
        <v>109092442798</v>
      </c>
      <c r="J54" s="4"/>
      <c r="K54" s="4"/>
      <c r="L54" s="4"/>
      <c r="M54" s="7">
        <f>SUM(M8:M53)</f>
        <v>2945773865041</v>
      </c>
      <c r="N54" s="4"/>
      <c r="O54" s="7">
        <f>SUM(O8:O53)</f>
        <v>2605610221485</v>
      </c>
      <c r="P54" s="4"/>
      <c r="Q54" s="7">
        <f>SUM(Q8:Q53)</f>
        <v>511601122498</v>
      </c>
    </row>
    <row r="55" spans="1:21" ht="19.5" thickTop="1" x14ac:dyDescent="0.4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21" x14ac:dyDescent="0.45">
      <c r="I56" s="3"/>
      <c r="Q56" s="9"/>
    </row>
    <row r="57" spans="1:21" x14ac:dyDescent="0.45">
      <c r="I57" s="9"/>
    </row>
    <row r="58" spans="1:21" x14ac:dyDescent="0.45">
      <c r="I58" s="9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120"/>
  <sheetViews>
    <sheetView rightToLeft="1" topLeftCell="A55" workbookViewId="0">
      <selection activeCell="I77" sqref="I77"/>
    </sheetView>
  </sheetViews>
  <sheetFormatPr defaultRowHeight="18.75" x14ac:dyDescent="0.45"/>
  <cols>
    <col min="1" max="1" width="38" style="1" bestFit="1" customWidth="1"/>
    <col min="2" max="2" width="1" style="1" customWidth="1"/>
    <col min="3" max="3" width="10.425781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14062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38" style="25" bestFit="1" customWidth="1"/>
    <col min="20" max="20" width="1" style="26" customWidth="1"/>
    <col min="21" max="21" width="18.140625" style="25" bestFit="1" customWidth="1"/>
    <col min="22" max="22" width="1" style="25" customWidth="1"/>
    <col min="23" max="23" width="18.140625" style="25" bestFit="1" customWidth="1"/>
    <col min="24" max="16384" width="9.140625" style="1"/>
  </cols>
  <sheetData>
    <row r="2" spans="1:23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3" ht="30" x14ac:dyDescent="0.45">
      <c r="A3" s="23" t="s">
        <v>86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23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23" ht="30" x14ac:dyDescent="0.45">
      <c r="A6" s="23" t="s">
        <v>3</v>
      </c>
      <c r="C6" s="22" t="s">
        <v>88</v>
      </c>
      <c r="D6" s="22" t="s">
        <v>88</v>
      </c>
      <c r="E6" s="22" t="s">
        <v>88</v>
      </c>
      <c r="F6" s="22" t="s">
        <v>88</v>
      </c>
      <c r="G6" s="22" t="s">
        <v>88</v>
      </c>
      <c r="H6" s="22" t="s">
        <v>88</v>
      </c>
      <c r="I6" s="22" t="s">
        <v>88</v>
      </c>
      <c r="K6" s="22" t="s">
        <v>89</v>
      </c>
      <c r="L6" s="22" t="s">
        <v>89</v>
      </c>
      <c r="M6" s="22" t="s">
        <v>89</v>
      </c>
      <c r="N6" s="22" t="s">
        <v>89</v>
      </c>
      <c r="O6" s="22" t="s">
        <v>89</v>
      </c>
      <c r="P6" s="22" t="s">
        <v>89</v>
      </c>
      <c r="Q6" s="22" t="s">
        <v>89</v>
      </c>
    </row>
    <row r="7" spans="1:23" ht="30" x14ac:dyDescent="0.55000000000000004">
      <c r="A7" s="22" t="s">
        <v>3</v>
      </c>
      <c r="C7" s="22" t="s">
        <v>7</v>
      </c>
      <c r="E7" s="22" t="s">
        <v>126</v>
      </c>
      <c r="G7" s="22" t="s">
        <v>127</v>
      </c>
      <c r="I7" s="22" t="s">
        <v>129</v>
      </c>
      <c r="K7" s="22" t="s">
        <v>7</v>
      </c>
      <c r="M7" s="22" t="s">
        <v>126</v>
      </c>
      <c r="O7" s="22" t="s">
        <v>127</v>
      </c>
      <c r="Q7" s="22" t="s">
        <v>129</v>
      </c>
      <c r="S7" s="27"/>
      <c r="T7" s="25"/>
      <c r="U7" s="28"/>
      <c r="V7" s="28"/>
      <c r="W7" s="28"/>
    </row>
    <row r="8" spans="1:23" ht="21" x14ac:dyDescent="0.55000000000000004">
      <c r="A8" s="2" t="s">
        <v>27</v>
      </c>
      <c r="C8" s="4">
        <v>3123392</v>
      </c>
      <c r="D8" s="4"/>
      <c r="E8" s="4">
        <v>8818154236</v>
      </c>
      <c r="F8" s="4"/>
      <c r="G8" s="4">
        <v>8818154236</v>
      </c>
      <c r="H8" s="4"/>
      <c r="I8" s="4">
        <v>0</v>
      </c>
      <c r="J8" s="4"/>
      <c r="K8" s="4"/>
      <c r="L8" s="4"/>
      <c r="M8" s="4">
        <v>8818154236</v>
      </c>
      <c r="N8" s="4"/>
      <c r="O8" s="4">
        <v>8818154236</v>
      </c>
      <c r="P8" s="4"/>
      <c r="Q8" s="4">
        <v>0</v>
      </c>
      <c r="R8" s="4"/>
      <c r="S8" s="27"/>
      <c r="T8" s="25"/>
      <c r="U8" s="28"/>
      <c r="V8" s="28"/>
      <c r="W8" s="28"/>
    </row>
    <row r="9" spans="1:23" ht="21" x14ac:dyDescent="0.55000000000000004">
      <c r="A9" s="2" t="s">
        <v>38</v>
      </c>
      <c r="C9" s="4">
        <v>63554</v>
      </c>
      <c r="D9" s="4"/>
      <c r="E9" s="4">
        <v>888252508</v>
      </c>
      <c r="F9" s="4"/>
      <c r="G9" s="4">
        <v>756159124</v>
      </c>
      <c r="H9" s="4"/>
      <c r="I9" s="4">
        <v>132093384</v>
      </c>
      <c r="J9" s="4"/>
      <c r="K9" s="4"/>
      <c r="L9" s="4"/>
      <c r="M9" s="4">
        <v>71074642826</v>
      </c>
      <c r="N9" s="4"/>
      <c r="O9" s="4">
        <v>47260129472</v>
      </c>
      <c r="P9" s="4"/>
      <c r="Q9" s="4">
        <v>23814513354</v>
      </c>
      <c r="R9" s="4"/>
      <c r="S9" s="27"/>
      <c r="T9" s="25"/>
      <c r="U9" s="28"/>
      <c r="V9" s="28"/>
      <c r="W9" s="28"/>
    </row>
    <row r="10" spans="1:23" ht="21" x14ac:dyDescent="0.55000000000000004">
      <c r="A10" s="2" t="s">
        <v>181</v>
      </c>
      <c r="C10" s="4">
        <v>2349900</v>
      </c>
      <c r="D10" s="4"/>
      <c r="E10" s="4">
        <v>17366472176</v>
      </c>
      <c r="F10" s="4"/>
      <c r="G10" s="4">
        <v>9368775067</v>
      </c>
      <c r="H10" s="4"/>
      <c r="I10" s="4">
        <v>7997697109</v>
      </c>
      <c r="J10" s="4"/>
      <c r="K10" s="4"/>
      <c r="L10" s="4"/>
      <c r="M10" s="4">
        <v>56476603133</v>
      </c>
      <c r="N10" s="4"/>
      <c r="O10" s="4">
        <v>13208912576</v>
      </c>
      <c r="P10" s="4"/>
      <c r="Q10" s="4">
        <v>43267690557</v>
      </c>
      <c r="R10" s="4"/>
      <c r="S10" s="27"/>
      <c r="T10" s="25"/>
      <c r="U10" s="28"/>
      <c r="V10" s="28"/>
      <c r="W10" s="28"/>
    </row>
    <row r="11" spans="1:23" ht="21" x14ac:dyDescent="0.55000000000000004">
      <c r="A11" s="2" t="s">
        <v>48</v>
      </c>
      <c r="C11" s="4">
        <v>114344</v>
      </c>
      <c r="D11" s="4"/>
      <c r="E11" s="4">
        <v>628560006</v>
      </c>
      <c r="F11" s="4"/>
      <c r="G11" s="4">
        <v>372961755</v>
      </c>
      <c r="H11" s="4"/>
      <c r="I11" s="4">
        <v>255598251</v>
      </c>
      <c r="J11" s="4"/>
      <c r="K11" s="4"/>
      <c r="L11" s="4"/>
      <c r="M11" s="4">
        <v>628560006</v>
      </c>
      <c r="N11" s="4"/>
      <c r="O11" s="4">
        <v>372961755</v>
      </c>
      <c r="P11" s="4"/>
      <c r="Q11" s="4">
        <v>255598251</v>
      </c>
      <c r="R11" s="4"/>
      <c r="S11" s="27"/>
      <c r="T11" s="25"/>
      <c r="U11" s="28"/>
      <c r="V11" s="28"/>
      <c r="W11" s="28"/>
    </row>
    <row r="12" spans="1:23" ht="21" x14ac:dyDescent="0.55000000000000004">
      <c r="A12" s="2" t="s">
        <v>30</v>
      </c>
      <c r="C12" s="4">
        <v>300000</v>
      </c>
      <c r="D12" s="4"/>
      <c r="E12" s="4">
        <v>4857729026</v>
      </c>
      <c r="F12" s="4"/>
      <c r="G12" s="4">
        <v>3097521865</v>
      </c>
      <c r="H12" s="4"/>
      <c r="I12" s="4">
        <v>1760207161</v>
      </c>
      <c r="J12" s="4"/>
      <c r="K12" s="4"/>
      <c r="L12" s="4"/>
      <c r="M12" s="4">
        <v>169833995189</v>
      </c>
      <c r="N12" s="4"/>
      <c r="O12" s="4">
        <v>77937032617</v>
      </c>
      <c r="P12" s="4"/>
      <c r="Q12" s="4">
        <v>91896962572</v>
      </c>
      <c r="R12" s="4"/>
      <c r="S12" s="27"/>
      <c r="T12" s="25"/>
      <c r="U12" s="28"/>
      <c r="V12" s="28"/>
      <c r="W12" s="28"/>
    </row>
    <row r="13" spans="1:23" ht="21" x14ac:dyDescent="0.55000000000000004">
      <c r="A13" s="2" t="s">
        <v>59</v>
      </c>
      <c r="C13" s="4">
        <v>8000000</v>
      </c>
      <c r="D13" s="4"/>
      <c r="E13" s="4">
        <v>15590142957</v>
      </c>
      <c r="F13" s="4"/>
      <c r="G13" s="4">
        <v>15590142957</v>
      </c>
      <c r="H13" s="4"/>
      <c r="I13" s="4">
        <v>0</v>
      </c>
      <c r="J13" s="4"/>
      <c r="K13" s="4"/>
      <c r="L13" s="4"/>
      <c r="M13" s="4">
        <v>13148928391</v>
      </c>
      <c r="N13" s="4"/>
      <c r="O13" s="4">
        <v>13148928391</v>
      </c>
      <c r="P13" s="4"/>
      <c r="Q13" s="4">
        <v>0</v>
      </c>
      <c r="R13" s="4"/>
      <c r="S13" s="27"/>
      <c r="T13" s="25"/>
      <c r="U13" s="28"/>
      <c r="V13" s="28"/>
      <c r="W13" s="28"/>
    </row>
    <row r="14" spans="1:23" ht="21" x14ac:dyDescent="0.55000000000000004">
      <c r="A14" s="2" t="s">
        <v>43</v>
      </c>
      <c r="C14" s="4">
        <v>133333</v>
      </c>
      <c r="D14" s="4"/>
      <c r="E14" s="4">
        <v>1319101078</v>
      </c>
      <c r="F14" s="4"/>
      <c r="G14" s="4">
        <v>755973155</v>
      </c>
      <c r="H14" s="4"/>
      <c r="I14" s="4">
        <v>563127923</v>
      </c>
      <c r="J14" s="4"/>
      <c r="K14" s="4"/>
      <c r="L14" s="4"/>
      <c r="M14" s="4">
        <v>29901024000</v>
      </c>
      <c r="N14" s="4"/>
      <c r="O14" s="4">
        <v>17401297130</v>
      </c>
      <c r="P14" s="4"/>
      <c r="Q14" s="4">
        <v>12499726870</v>
      </c>
      <c r="R14" s="4"/>
      <c r="S14" s="27"/>
      <c r="T14" s="25"/>
      <c r="U14" s="28"/>
      <c r="V14" s="28"/>
      <c r="W14" s="28"/>
    </row>
    <row r="15" spans="1:23" ht="21" x14ac:dyDescent="0.55000000000000004">
      <c r="A15" s="2" t="s">
        <v>54</v>
      </c>
      <c r="C15" s="4">
        <v>2427</v>
      </c>
      <c r="D15" s="4"/>
      <c r="E15" s="4">
        <v>60458742</v>
      </c>
      <c r="F15" s="4"/>
      <c r="G15" s="4">
        <v>42315738</v>
      </c>
      <c r="H15" s="4"/>
      <c r="I15" s="4">
        <v>18143004</v>
      </c>
      <c r="J15" s="4"/>
      <c r="K15" s="4"/>
      <c r="L15" s="4"/>
      <c r="M15" s="4">
        <v>60458742</v>
      </c>
      <c r="N15" s="4"/>
      <c r="O15" s="4">
        <v>42315738</v>
      </c>
      <c r="P15" s="4"/>
      <c r="Q15" s="4">
        <v>18143004</v>
      </c>
      <c r="R15" s="4"/>
      <c r="S15" s="27"/>
      <c r="T15" s="25"/>
      <c r="U15" s="28"/>
      <c r="V15" s="28"/>
      <c r="W15" s="28"/>
    </row>
    <row r="16" spans="1:23" ht="21" x14ac:dyDescent="0.55000000000000004">
      <c r="A16" s="2" t="s">
        <v>56</v>
      </c>
      <c r="C16" s="4">
        <v>12691</v>
      </c>
      <c r="D16" s="4"/>
      <c r="E16" s="4">
        <v>67114401</v>
      </c>
      <c r="F16" s="4"/>
      <c r="G16" s="4">
        <v>62522369</v>
      </c>
      <c r="H16" s="4"/>
      <c r="I16" s="4">
        <v>4592032</v>
      </c>
      <c r="J16" s="4"/>
      <c r="K16" s="4"/>
      <c r="L16" s="4"/>
      <c r="M16" s="4">
        <v>67114401</v>
      </c>
      <c r="N16" s="4"/>
      <c r="O16" s="4">
        <v>62522369</v>
      </c>
      <c r="P16" s="4"/>
      <c r="Q16" s="4">
        <v>4592032</v>
      </c>
      <c r="R16" s="4"/>
      <c r="S16" s="27"/>
      <c r="T16" s="25"/>
      <c r="U16" s="28"/>
      <c r="V16" s="28"/>
      <c r="W16" s="28"/>
    </row>
    <row r="17" spans="1:23" ht="21" x14ac:dyDescent="0.55000000000000004">
      <c r="A17" s="2" t="s">
        <v>26</v>
      </c>
      <c r="C17" s="4">
        <v>47586</v>
      </c>
      <c r="D17" s="4"/>
      <c r="E17" s="4">
        <v>1422857975</v>
      </c>
      <c r="F17" s="4"/>
      <c r="G17" s="4">
        <v>1407073928</v>
      </c>
      <c r="H17" s="4"/>
      <c r="I17" s="4">
        <v>15784047</v>
      </c>
      <c r="J17" s="4"/>
      <c r="K17" s="4"/>
      <c r="L17" s="4"/>
      <c r="M17" s="4">
        <v>1422857975</v>
      </c>
      <c r="N17" s="4"/>
      <c r="O17" s="4">
        <v>1407073928</v>
      </c>
      <c r="P17" s="4"/>
      <c r="Q17" s="4">
        <v>15784047</v>
      </c>
      <c r="R17" s="4"/>
      <c r="S17" s="27"/>
      <c r="T17" s="25"/>
      <c r="U17" s="28"/>
      <c r="V17" s="28"/>
      <c r="W17" s="28"/>
    </row>
    <row r="18" spans="1:23" ht="21" x14ac:dyDescent="0.55000000000000004">
      <c r="A18" s="2" t="s">
        <v>22</v>
      </c>
      <c r="C18" s="4">
        <v>94714</v>
      </c>
      <c r="D18" s="4"/>
      <c r="E18" s="4">
        <v>17514074209</v>
      </c>
      <c r="F18" s="4"/>
      <c r="G18" s="4">
        <v>10126965072</v>
      </c>
      <c r="H18" s="4"/>
      <c r="I18" s="4">
        <v>7387109137</v>
      </c>
      <c r="J18" s="4"/>
      <c r="K18" s="4"/>
      <c r="L18" s="4"/>
      <c r="M18" s="4">
        <v>17514074209</v>
      </c>
      <c r="N18" s="4"/>
      <c r="O18" s="4">
        <v>10126965072</v>
      </c>
      <c r="P18" s="4"/>
      <c r="Q18" s="4">
        <v>7387109137</v>
      </c>
      <c r="R18" s="4"/>
      <c r="S18" s="29"/>
      <c r="T18" s="25"/>
      <c r="U18" s="28"/>
      <c r="V18" s="28"/>
      <c r="W18" s="28"/>
    </row>
    <row r="19" spans="1:23" ht="21" x14ac:dyDescent="0.55000000000000004">
      <c r="A19" s="2" t="s">
        <v>130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/>
      <c r="L19" s="4"/>
      <c r="M19" s="4">
        <v>53682947306</v>
      </c>
      <c r="N19" s="4"/>
      <c r="O19" s="4">
        <v>73748888938</v>
      </c>
      <c r="P19" s="4"/>
      <c r="Q19" s="4">
        <v>-20065941632</v>
      </c>
      <c r="R19" s="4"/>
      <c r="S19" s="29"/>
      <c r="T19" s="25"/>
      <c r="U19" s="28"/>
      <c r="V19" s="28"/>
      <c r="W19" s="28"/>
    </row>
    <row r="20" spans="1:23" ht="21" x14ac:dyDescent="0.55000000000000004">
      <c r="A20" s="2" t="s">
        <v>131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/>
      <c r="L20" s="4"/>
      <c r="M20" s="4">
        <v>31571028739</v>
      </c>
      <c r="N20" s="4"/>
      <c r="O20" s="4">
        <v>26234999939</v>
      </c>
      <c r="P20" s="4"/>
      <c r="Q20" s="4">
        <v>5336028800</v>
      </c>
      <c r="R20" s="4"/>
      <c r="S20" s="27"/>
      <c r="T20" s="25"/>
      <c r="U20" s="28"/>
      <c r="V20" s="28"/>
      <c r="W20" s="28"/>
    </row>
    <row r="21" spans="1:23" ht="21" x14ac:dyDescent="0.55000000000000004">
      <c r="A21" s="2" t="s">
        <v>109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/>
      <c r="L21" s="4"/>
      <c r="M21" s="4">
        <v>122534624482</v>
      </c>
      <c r="N21" s="4"/>
      <c r="O21" s="4">
        <v>104057638232</v>
      </c>
      <c r="P21" s="4"/>
      <c r="Q21" s="4">
        <v>18476986250</v>
      </c>
      <c r="R21" s="4"/>
      <c r="S21" s="27"/>
      <c r="T21" s="25"/>
      <c r="U21" s="28"/>
      <c r="V21" s="28"/>
      <c r="W21" s="28"/>
    </row>
    <row r="22" spans="1:23" ht="21" x14ac:dyDescent="0.55000000000000004">
      <c r="A22" s="2" t="s">
        <v>132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/>
      <c r="L22" s="4"/>
      <c r="M22" s="4">
        <v>34096712436</v>
      </c>
      <c r="N22" s="4"/>
      <c r="O22" s="4">
        <v>-26782500730</v>
      </c>
      <c r="P22" s="4"/>
      <c r="Q22" s="4">
        <v>60879213166</v>
      </c>
      <c r="R22" s="4"/>
      <c r="S22" s="27"/>
      <c r="T22" s="25"/>
      <c r="U22" s="28"/>
      <c r="V22" s="28"/>
      <c r="W22" s="28"/>
    </row>
    <row r="23" spans="1:23" ht="21" x14ac:dyDescent="0.55000000000000004">
      <c r="A23" s="2" t="s">
        <v>133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/>
      <c r="L23" s="4"/>
      <c r="M23" s="4">
        <v>3501067217</v>
      </c>
      <c r="N23" s="4"/>
      <c r="O23" s="4">
        <v>5122605248</v>
      </c>
      <c r="P23" s="4"/>
      <c r="Q23" s="4">
        <v>-1621538031</v>
      </c>
      <c r="R23" s="4"/>
      <c r="S23" s="27"/>
      <c r="T23" s="25"/>
      <c r="U23" s="28"/>
      <c r="V23" s="28"/>
      <c r="W23" s="28"/>
    </row>
    <row r="24" spans="1:23" ht="21" x14ac:dyDescent="0.55000000000000004">
      <c r="A24" s="2" t="s">
        <v>112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/>
      <c r="L24" s="4"/>
      <c r="M24" s="4">
        <v>7192948229</v>
      </c>
      <c r="N24" s="4"/>
      <c r="O24" s="4">
        <v>10195829172</v>
      </c>
      <c r="P24" s="4"/>
      <c r="Q24" s="4">
        <v>-3002880943</v>
      </c>
      <c r="R24" s="4"/>
      <c r="S24" s="29"/>
      <c r="T24" s="25"/>
      <c r="U24" s="28"/>
      <c r="V24" s="28"/>
      <c r="W24" s="28"/>
    </row>
    <row r="25" spans="1:23" ht="21" x14ac:dyDescent="0.55000000000000004">
      <c r="A25" s="13" t="s">
        <v>165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/>
      <c r="L25" s="4"/>
      <c r="M25" s="4">
        <v>14719145626</v>
      </c>
      <c r="N25" s="4"/>
      <c r="O25" s="4">
        <v>15399196551</v>
      </c>
      <c r="P25" s="4"/>
      <c r="Q25" s="4">
        <v>-680050925</v>
      </c>
      <c r="R25" s="4"/>
      <c r="S25" s="27"/>
      <c r="T25" s="25"/>
      <c r="U25" s="28"/>
      <c r="V25" s="28"/>
      <c r="W25" s="28"/>
    </row>
    <row r="26" spans="1:23" ht="21" x14ac:dyDescent="0.55000000000000004">
      <c r="A26" s="15" t="s">
        <v>16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/>
      <c r="L26" s="4"/>
      <c r="M26" s="4">
        <v>357366729241</v>
      </c>
      <c r="N26" s="4"/>
      <c r="O26" s="4">
        <v>305035281609</v>
      </c>
      <c r="P26" s="4"/>
      <c r="Q26" s="4">
        <v>52331447632</v>
      </c>
      <c r="R26" s="4"/>
      <c r="S26" s="27"/>
      <c r="T26" s="25"/>
      <c r="U26" s="28"/>
      <c r="V26" s="28"/>
      <c r="W26" s="28"/>
    </row>
    <row r="27" spans="1:23" ht="21" x14ac:dyDescent="0.55000000000000004">
      <c r="A27" s="15" t="s">
        <v>159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/>
      <c r="L27" s="4"/>
      <c r="M27" s="4">
        <v>109489682635</v>
      </c>
      <c r="N27" s="4"/>
      <c r="O27" s="4">
        <v>75456638665</v>
      </c>
      <c r="P27" s="4"/>
      <c r="Q27" s="4">
        <v>34033043970</v>
      </c>
      <c r="R27" s="4"/>
      <c r="S27" s="27"/>
      <c r="T27" s="25"/>
      <c r="U27" s="28"/>
      <c r="V27" s="28"/>
      <c r="W27" s="28"/>
    </row>
    <row r="28" spans="1:23" ht="21" x14ac:dyDescent="0.55000000000000004">
      <c r="A28" s="2" t="s">
        <v>166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/>
      <c r="L28" s="4"/>
      <c r="M28" s="4">
        <v>26720136</v>
      </c>
      <c r="N28" s="4"/>
      <c r="O28" s="4">
        <v>26720136</v>
      </c>
      <c r="P28" s="4"/>
      <c r="Q28" s="4">
        <v>0</v>
      </c>
      <c r="R28" s="4"/>
      <c r="S28" s="27"/>
      <c r="T28" s="25"/>
      <c r="U28" s="28"/>
      <c r="V28" s="28"/>
      <c r="W28" s="28"/>
    </row>
    <row r="29" spans="1:23" ht="21" x14ac:dyDescent="0.55000000000000004">
      <c r="A29" s="2" t="s">
        <v>167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/>
      <c r="L29" s="4"/>
      <c r="M29" s="4">
        <v>79293094</v>
      </c>
      <c r="N29" s="4"/>
      <c r="O29" s="4">
        <v>26245530</v>
      </c>
      <c r="P29" s="4"/>
      <c r="Q29" s="4">
        <v>53047564</v>
      </c>
      <c r="R29" s="4"/>
      <c r="S29" s="27"/>
      <c r="T29" s="25"/>
      <c r="U29" s="28"/>
      <c r="V29" s="28"/>
      <c r="W29" s="28"/>
    </row>
    <row r="30" spans="1:23" ht="21" x14ac:dyDescent="0.55000000000000004">
      <c r="A30" s="2" t="s">
        <v>168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/>
      <c r="L30" s="4"/>
      <c r="M30" s="4">
        <v>54075554</v>
      </c>
      <c r="N30" s="4"/>
      <c r="O30" s="4">
        <v>54075554</v>
      </c>
      <c r="P30" s="4"/>
      <c r="Q30" s="4">
        <v>0</v>
      </c>
      <c r="R30" s="4"/>
      <c r="S30" s="27"/>
      <c r="T30" s="25"/>
      <c r="U30" s="28"/>
      <c r="V30" s="28"/>
      <c r="W30" s="28"/>
    </row>
    <row r="31" spans="1:23" ht="21" x14ac:dyDescent="0.55000000000000004">
      <c r="A31" s="2" t="s">
        <v>169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/>
      <c r="L31" s="4"/>
      <c r="M31" s="4">
        <v>139971360</v>
      </c>
      <c r="N31" s="4"/>
      <c r="O31" s="4">
        <v>53237749</v>
      </c>
      <c r="P31" s="4"/>
      <c r="Q31" s="4">
        <v>86733611</v>
      </c>
      <c r="R31" s="4"/>
      <c r="S31" s="27"/>
      <c r="T31" s="25"/>
      <c r="U31" s="28"/>
      <c r="V31" s="28"/>
      <c r="W31" s="28"/>
    </row>
    <row r="32" spans="1:23" ht="21" x14ac:dyDescent="0.55000000000000004">
      <c r="A32" s="15" t="s">
        <v>170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/>
      <c r="L32" s="4"/>
      <c r="M32" s="4">
        <v>107701823119</v>
      </c>
      <c r="N32" s="4"/>
      <c r="O32" s="4">
        <v>58471519827</v>
      </c>
      <c r="P32" s="4"/>
      <c r="Q32" s="4">
        <v>49230303292</v>
      </c>
      <c r="R32" s="4"/>
      <c r="S32" s="27"/>
      <c r="T32" s="25"/>
      <c r="U32" s="28"/>
      <c r="V32" s="28"/>
      <c r="W32" s="28"/>
    </row>
    <row r="33" spans="1:23" ht="21" x14ac:dyDescent="0.55000000000000004">
      <c r="A33" s="13" t="s">
        <v>171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/>
      <c r="L33" s="4"/>
      <c r="M33" s="4">
        <v>153204896</v>
      </c>
      <c r="N33" s="4"/>
      <c r="O33" s="4">
        <v>69393758</v>
      </c>
      <c r="P33" s="4"/>
      <c r="Q33" s="4">
        <v>83811138</v>
      </c>
      <c r="R33" s="4"/>
      <c r="S33" s="27"/>
      <c r="T33" s="25"/>
      <c r="U33" s="28"/>
      <c r="V33" s="28"/>
      <c r="W33" s="28"/>
    </row>
    <row r="34" spans="1:23" ht="21" x14ac:dyDescent="0.55000000000000004">
      <c r="A34" s="2" t="s">
        <v>172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/>
      <c r="L34" s="4"/>
      <c r="M34" s="4">
        <v>70310780</v>
      </c>
      <c r="N34" s="4"/>
      <c r="O34" s="4">
        <v>70310780</v>
      </c>
      <c r="P34" s="4"/>
      <c r="Q34" s="4">
        <v>0</v>
      </c>
      <c r="R34" s="4"/>
      <c r="S34" s="27"/>
      <c r="T34" s="25"/>
      <c r="U34" s="28"/>
      <c r="V34" s="28"/>
      <c r="W34" s="28"/>
    </row>
    <row r="35" spans="1:23" ht="21" x14ac:dyDescent="0.55000000000000004">
      <c r="A35" s="2" t="s">
        <v>173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/>
      <c r="L35" s="4"/>
      <c r="M35" s="4">
        <v>12635258171</v>
      </c>
      <c r="N35" s="4"/>
      <c r="O35" s="4">
        <v>9841013171</v>
      </c>
      <c r="P35" s="4"/>
      <c r="Q35" s="4">
        <v>2794245000</v>
      </c>
      <c r="R35" s="4"/>
      <c r="S35" s="27"/>
      <c r="T35" s="25"/>
      <c r="U35" s="28"/>
      <c r="V35" s="28"/>
      <c r="W35" s="28"/>
    </row>
    <row r="36" spans="1:23" ht="21" x14ac:dyDescent="0.55000000000000004">
      <c r="A36" s="2" t="s">
        <v>174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/>
      <c r="L36" s="4"/>
      <c r="M36" s="4">
        <v>3855920020</v>
      </c>
      <c r="N36" s="4"/>
      <c r="O36" s="4">
        <v>4427355683</v>
      </c>
      <c r="P36" s="4"/>
      <c r="Q36" s="4">
        <v>-571435663</v>
      </c>
      <c r="R36" s="4"/>
      <c r="S36" s="27"/>
      <c r="T36" s="25"/>
      <c r="U36" s="28"/>
      <c r="V36" s="28"/>
      <c r="W36" s="28"/>
    </row>
    <row r="37" spans="1:23" ht="21" x14ac:dyDescent="0.55000000000000004">
      <c r="A37" s="2" t="s">
        <v>175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/>
      <c r="L37" s="4"/>
      <c r="M37" s="4">
        <v>33733087031</v>
      </c>
      <c r="N37" s="4"/>
      <c r="O37" s="4">
        <v>22919061831</v>
      </c>
      <c r="P37" s="4"/>
      <c r="Q37" s="4">
        <v>10814025200</v>
      </c>
      <c r="R37" s="4"/>
      <c r="S37" s="27"/>
      <c r="T37" s="25"/>
      <c r="U37" s="28"/>
      <c r="V37" s="28"/>
      <c r="W37" s="28"/>
    </row>
    <row r="38" spans="1:23" ht="21" x14ac:dyDescent="0.55000000000000004">
      <c r="A38" s="2" t="s">
        <v>176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/>
      <c r="L38" s="4"/>
      <c r="M38" s="4">
        <v>37536445222</v>
      </c>
      <c r="N38" s="4"/>
      <c r="O38" s="4">
        <v>34527542007</v>
      </c>
      <c r="P38" s="4"/>
      <c r="Q38" s="4">
        <v>3008903215</v>
      </c>
      <c r="R38" s="4"/>
      <c r="S38" s="27"/>
      <c r="T38" s="25"/>
      <c r="U38" s="28"/>
      <c r="V38" s="28"/>
      <c r="W38" s="28"/>
    </row>
    <row r="39" spans="1:23" ht="21" x14ac:dyDescent="0.55000000000000004">
      <c r="A39" s="2" t="s">
        <v>177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/>
      <c r="L39" s="4"/>
      <c r="M39" s="4">
        <v>112621952518</v>
      </c>
      <c r="N39" s="4"/>
      <c r="O39" s="4">
        <v>112782299825</v>
      </c>
      <c r="P39" s="4"/>
      <c r="Q39" s="4">
        <v>-160347307</v>
      </c>
      <c r="R39" s="4"/>
      <c r="S39" s="27"/>
      <c r="T39" s="25"/>
      <c r="U39" s="28"/>
      <c r="V39" s="28"/>
      <c r="W39" s="28"/>
    </row>
    <row r="40" spans="1:23" ht="21" x14ac:dyDescent="0.55000000000000004">
      <c r="A40" s="2" t="s">
        <v>178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/>
      <c r="L40" s="4"/>
      <c r="M40" s="4">
        <v>58196657815</v>
      </c>
      <c r="N40" s="4"/>
      <c r="O40" s="4">
        <v>49196603815</v>
      </c>
      <c r="P40" s="4"/>
      <c r="Q40" s="4">
        <v>9000054000</v>
      </c>
      <c r="R40" s="4"/>
      <c r="S40" s="27"/>
      <c r="T40" s="25"/>
      <c r="U40" s="28"/>
      <c r="V40" s="28"/>
      <c r="W40" s="28"/>
    </row>
    <row r="41" spans="1:23" ht="21" x14ac:dyDescent="0.55000000000000004">
      <c r="A41" s="2" t="s">
        <v>179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/>
      <c r="L41" s="4"/>
      <c r="M41" s="4">
        <v>6560639676</v>
      </c>
      <c r="N41" s="4"/>
      <c r="O41" s="4">
        <v>6499596674</v>
      </c>
      <c r="P41" s="4"/>
      <c r="Q41" s="4">
        <v>61043002</v>
      </c>
      <c r="R41" s="4"/>
      <c r="S41" s="27"/>
      <c r="T41" s="25"/>
      <c r="U41" s="28"/>
      <c r="V41" s="28"/>
      <c r="W41" s="28"/>
    </row>
    <row r="42" spans="1:23" ht="21" x14ac:dyDescent="0.55000000000000004">
      <c r="A42" s="2" t="s">
        <v>180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/>
      <c r="L42" s="4"/>
      <c r="M42" s="4">
        <v>3702129874</v>
      </c>
      <c r="N42" s="4"/>
      <c r="O42" s="4">
        <v>2837987291</v>
      </c>
      <c r="P42" s="4"/>
      <c r="Q42" s="4">
        <v>864142583</v>
      </c>
      <c r="R42" s="4"/>
      <c r="S42" s="27"/>
      <c r="T42" s="25"/>
      <c r="U42" s="28"/>
      <c r="V42" s="28"/>
      <c r="W42" s="28"/>
    </row>
    <row r="43" spans="1:23" ht="21" x14ac:dyDescent="0.55000000000000004">
      <c r="A43" s="2" t="s">
        <v>182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/>
      <c r="L43" s="4"/>
      <c r="M43" s="4">
        <v>254623317603</v>
      </c>
      <c r="N43" s="4"/>
      <c r="O43" s="4">
        <v>159707854332</v>
      </c>
      <c r="P43" s="4"/>
      <c r="Q43" s="4">
        <v>94915463271</v>
      </c>
      <c r="R43" s="4"/>
      <c r="S43" s="27"/>
      <c r="T43" s="25"/>
      <c r="U43" s="28"/>
      <c r="V43" s="28"/>
      <c r="W43" s="28"/>
    </row>
    <row r="44" spans="1:23" ht="21" x14ac:dyDescent="0.55000000000000004">
      <c r="A44" s="2" t="s">
        <v>183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/>
      <c r="L44" s="4"/>
      <c r="M44" s="4">
        <v>52793172173</v>
      </c>
      <c r="N44" s="4"/>
      <c r="O44" s="4">
        <v>33037421455</v>
      </c>
      <c r="P44" s="4"/>
      <c r="Q44" s="4">
        <v>19755750718</v>
      </c>
      <c r="R44" s="4"/>
      <c r="S44" s="27"/>
      <c r="T44" s="25"/>
      <c r="U44" s="28"/>
      <c r="V44" s="28"/>
      <c r="W44" s="28"/>
    </row>
    <row r="45" spans="1:23" ht="21" x14ac:dyDescent="0.55000000000000004">
      <c r="A45" s="2" t="s">
        <v>184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/>
      <c r="L45" s="4"/>
      <c r="M45" s="4">
        <v>52212641683</v>
      </c>
      <c r="N45" s="4"/>
      <c r="O45" s="4">
        <v>47640978050</v>
      </c>
      <c r="P45" s="4"/>
      <c r="Q45" s="4">
        <v>4571663633</v>
      </c>
      <c r="R45" s="4"/>
      <c r="S45" s="27"/>
      <c r="T45" s="25"/>
      <c r="U45" s="28"/>
      <c r="V45" s="28"/>
      <c r="W45" s="28"/>
    </row>
    <row r="46" spans="1:23" ht="21" x14ac:dyDescent="0.55000000000000004">
      <c r="A46" s="2" t="s">
        <v>185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/>
      <c r="L46" s="4"/>
      <c r="M46" s="4">
        <v>55287152631</v>
      </c>
      <c r="N46" s="4"/>
      <c r="O46" s="4">
        <v>50886930947</v>
      </c>
      <c r="P46" s="4"/>
      <c r="Q46" s="4">
        <v>4400221684</v>
      </c>
      <c r="R46" s="4"/>
      <c r="S46" s="27"/>
      <c r="T46" s="25"/>
      <c r="U46" s="28"/>
      <c r="V46" s="28"/>
      <c r="W46" s="28"/>
    </row>
    <row r="47" spans="1:23" ht="21" x14ac:dyDescent="0.55000000000000004">
      <c r="A47" s="2" t="s">
        <v>186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/>
      <c r="L47" s="4"/>
      <c r="M47" s="4">
        <v>84913845132</v>
      </c>
      <c r="N47" s="4"/>
      <c r="O47" s="4">
        <v>64723766846</v>
      </c>
      <c r="P47" s="4"/>
      <c r="Q47" s="4">
        <v>20190078286</v>
      </c>
      <c r="R47" s="4"/>
      <c r="S47" s="27"/>
      <c r="T47" s="25"/>
      <c r="U47" s="28"/>
      <c r="V47" s="28"/>
      <c r="W47" s="28"/>
    </row>
    <row r="48" spans="1:23" ht="21" x14ac:dyDescent="0.55000000000000004">
      <c r="A48" s="2" t="s">
        <v>187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/>
      <c r="L48" s="4"/>
      <c r="M48" s="4">
        <v>9601315045</v>
      </c>
      <c r="N48" s="4"/>
      <c r="O48" s="4">
        <v>5035621771</v>
      </c>
      <c r="P48" s="4"/>
      <c r="Q48" s="4">
        <v>4565693274</v>
      </c>
      <c r="R48" s="4"/>
      <c r="S48" s="27"/>
      <c r="T48" s="25"/>
      <c r="U48" s="28"/>
      <c r="V48" s="28"/>
      <c r="W48" s="28"/>
    </row>
    <row r="49" spans="1:23" ht="21" x14ac:dyDescent="0.55000000000000004">
      <c r="A49" s="2" t="s">
        <v>188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4"/>
      <c r="K49" s="4"/>
      <c r="L49" s="4"/>
      <c r="M49" s="4">
        <v>48044544000</v>
      </c>
      <c r="N49" s="4"/>
      <c r="O49" s="4">
        <v>42929088000</v>
      </c>
      <c r="P49" s="4"/>
      <c r="Q49" s="4">
        <v>5115456000</v>
      </c>
      <c r="R49" s="4"/>
      <c r="S49" s="27"/>
      <c r="T49" s="25"/>
      <c r="U49" s="28"/>
      <c r="V49" s="28"/>
      <c r="W49" s="28"/>
    </row>
    <row r="50" spans="1:23" ht="21" x14ac:dyDescent="0.55000000000000004">
      <c r="A50" s="2" t="s">
        <v>189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/>
      <c r="L50" s="4"/>
      <c r="M50" s="4">
        <v>15271382120</v>
      </c>
      <c r="N50" s="4"/>
      <c r="O50" s="4">
        <v>13566253973</v>
      </c>
      <c r="P50" s="4"/>
      <c r="Q50" s="4">
        <v>1705128147</v>
      </c>
      <c r="R50" s="4"/>
      <c r="S50" s="27"/>
      <c r="T50" s="25"/>
      <c r="U50" s="28"/>
      <c r="V50" s="28"/>
      <c r="W50" s="28"/>
    </row>
    <row r="51" spans="1:23" ht="21" x14ac:dyDescent="0.55000000000000004">
      <c r="A51" s="2" t="s">
        <v>190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/>
      <c r="L51" s="4"/>
      <c r="M51" s="4">
        <v>137296654300</v>
      </c>
      <c r="N51" s="4"/>
      <c r="O51" s="4">
        <v>116265440581</v>
      </c>
      <c r="P51" s="4"/>
      <c r="Q51" s="4">
        <v>21031213719</v>
      </c>
      <c r="R51" s="4"/>
      <c r="S51" s="27"/>
      <c r="T51" s="25"/>
      <c r="U51" s="28"/>
      <c r="V51" s="28"/>
      <c r="W51" s="28"/>
    </row>
    <row r="52" spans="1:23" ht="21" x14ac:dyDescent="0.55000000000000004">
      <c r="A52" s="2" t="s">
        <v>191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/>
      <c r="L52" s="4"/>
      <c r="M52" s="4">
        <v>128460986935</v>
      </c>
      <c r="N52" s="4"/>
      <c r="O52" s="4">
        <v>80475346132</v>
      </c>
      <c r="P52" s="4"/>
      <c r="Q52" s="4">
        <v>47985640803</v>
      </c>
      <c r="R52" s="4"/>
      <c r="S52" s="27"/>
      <c r="T52" s="25"/>
      <c r="U52" s="28"/>
      <c r="V52" s="28"/>
      <c r="W52" s="28"/>
    </row>
    <row r="53" spans="1:23" ht="21" x14ac:dyDescent="0.55000000000000004">
      <c r="A53" s="2" t="s">
        <v>192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/>
      <c r="L53" s="4"/>
      <c r="M53" s="4">
        <v>220207935603</v>
      </c>
      <c r="N53" s="4"/>
      <c r="O53" s="4">
        <v>171044231179</v>
      </c>
      <c r="P53" s="4"/>
      <c r="Q53" s="4">
        <v>49163704424</v>
      </c>
      <c r="R53" s="4"/>
      <c r="S53" s="27"/>
      <c r="T53" s="25"/>
      <c r="U53" s="28"/>
      <c r="V53" s="28"/>
      <c r="W53" s="28"/>
    </row>
    <row r="54" spans="1:23" ht="21" x14ac:dyDescent="0.55000000000000004">
      <c r="A54" s="2" t="s">
        <v>193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4"/>
      <c r="K54" s="4"/>
      <c r="L54" s="4"/>
      <c r="M54" s="4">
        <v>35321983</v>
      </c>
      <c r="N54" s="4"/>
      <c r="O54" s="4">
        <v>18908862</v>
      </c>
      <c r="P54" s="4"/>
      <c r="Q54" s="4">
        <v>16413121</v>
      </c>
      <c r="R54" s="4"/>
      <c r="S54" s="27"/>
      <c r="T54" s="25"/>
      <c r="U54" s="28"/>
      <c r="V54" s="28"/>
      <c r="W54" s="28"/>
    </row>
    <row r="55" spans="1:23" ht="21" x14ac:dyDescent="0.55000000000000004">
      <c r="A55" s="2" t="s">
        <v>194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J55" s="4"/>
      <c r="K55" s="4"/>
      <c r="L55" s="4"/>
      <c r="M55" s="4">
        <v>140432201821</v>
      </c>
      <c r="N55" s="4"/>
      <c r="O55" s="4">
        <v>73807440332</v>
      </c>
      <c r="P55" s="4"/>
      <c r="Q55" s="4">
        <v>66624761489</v>
      </c>
      <c r="R55" s="4"/>
      <c r="S55" s="27"/>
      <c r="T55" s="25"/>
      <c r="U55" s="28"/>
      <c r="V55" s="28"/>
      <c r="W55" s="28"/>
    </row>
    <row r="56" spans="1:23" ht="21" x14ac:dyDescent="0.55000000000000004">
      <c r="A56" s="2" t="s">
        <v>195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J56" s="4"/>
      <c r="K56" s="4"/>
      <c r="L56" s="4"/>
      <c r="M56" s="4">
        <v>124730083300</v>
      </c>
      <c r="N56" s="4"/>
      <c r="O56" s="4">
        <v>60645114375</v>
      </c>
      <c r="P56" s="4"/>
      <c r="Q56" s="4">
        <v>64084968925</v>
      </c>
      <c r="R56" s="4"/>
      <c r="S56" s="27"/>
      <c r="T56" s="25"/>
      <c r="U56" s="28"/>
      <c r="V56" s="28"/>
      <c r="W56" s="28"/>
    </row>
    <row r="57" spans="1:23" ht="21" x14ac:dyDescent="0.55000000000000004">
      <c r="A57" s="2" t="s">
        <v>196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J57" s="4"/>
      <c r="K57" s="4"/>
      <c r="L57" s="4"/>
      <c r="M57" s="4">
        <v>22177420589</v>
      </c>
      <c r="N57" s="4"/>
      <c r="O57" s="4">
        <v>16387606307</v>
      </c>
      <c r="P57" s="4"/>
      <c r="Q57" s="4">
        <v>5789814282</v>
      </c>
      <c r="R57" s="4"/>
      <c r="S57" s="27"/>
      <c r="T57" s="25"/>
      <c r="U57" s="28"/>
      <c r="V57" s="28"/>
      <c r="W57" s="28"/>
    </row>
    <row r="58" spans="1:23" ht="21" x14ac:dyDescent="0.55000000000000004">
      <c r="A58" s="2" t="s">
        <v>197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J58" s="4"/>
      <c r="K58" s="4"/>
      <c r="L58" s="4"/>
      <c r="M58" s="4">
        <v>13543931397</v>
      </c>
      <c r="N58" s="4"/>
      <c r="O58" s="4">
        <v>7175514397</v>
      </c>
      <c r="P58" s="4"/>
      <c r="Q58" s="4">
        <v>6368417000</v>
      </c>
      <c r="R58" s="4"/>
      <c r="S58" s="27"/>
      <c r="T58" s="25"/>
      <c r="U58" s="28"/>
      <c r="V58" s="28"/>
      <c r="W58" s="28"/>
    </row>
    <row r="59" spans="1:23" ht="21" x14ac:dyDescent="0.55000000000000004">
      <c r="A59" s="2" t="s">
        <v>198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J59" s="4"/>
      <c r="K59" s="4"/>
      <c r="L59" s="4"/>
      <c r="M59" s="4">
        <v>30500612584</v>
      </c>
      <c r="N59" s="4"/>
      <c r="O59" s="4">
        <v>14780648885</v>
      </c>
      <c r="P59" s="4"/>
      <c r="Q59" s="4">
        <v>15719963699</v>
      </c>
      <c r="R59" s="4"/>
      <c r="S59" s="27"/>
      <c r="T59" s="25"/>
      <c r="U59" s="28"/>
      <c r="V59" s="28"/>
      <c r="W59" s="28"/>
    </row>
    <row r="60" spans="1:23" ht="21" x14ac:dyDescent="0.55000000000000004">
      <c r="A60" s="2" t="s">
        <v>199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J60" s="4"/>
      <c r="K60" s="4"/>
      <c r="L60" s="4"/>
      <c r="M60" s="4">
        <v>21382543597</v>
      </c>
      <c r="N60" s="4"/>
      <c r="O60" s="4">
        <v>19534322007</v>
      </c>
      <c r="P60" s="4"/>
      <c r="Q60" s="4">
        <v>1848221590</v>
      </c>
      <c r="R60" s="4"/>
      <c r="S60" s="27"/>
      <c r="T60" s="25"/>
      <c r="U60" s="28"/>
      <c r="V60" s="28"/>
      <c r="W60" s="28"/>
    </row>
    <row r="61" spans="1:23" ht="21" x14ac:dyDescent="0.55000000000000004">
      <c r="A61" s="2" t="s">
        <v>200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J61" s="4"/>
      <c r="K61" s="4"/>
      <c r="L61" s="4"/>
      <c r="M61" s="4">
        <v>78855302363</v>
      </c>
      <c r="N61" s="4"/>
      <c r="O61" s="4">
        <v>34960146983</v>
      </c>
      <c r="P61" s="4"/>
      <c r="Q61" s="4">
        <v>43895155380</v>
      </c>
      <c r="R61" s="4"/>
      <c r="S61" s="27"/>
      <c r="T61" s="25"/>
      <c r="U61" s="28"/>
      <c r="V61" s="28"/>
      <c r="W61" s="28"/>
    </row>
    <row r="62" spans="1:23" ht="21" x14ac:dyDescent="0.55000000000000004">
      <c r="A62" s="2" t="s">
        <v>201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v>0</v>
      </c>
      <c r="J62" s="4"/>
      <c r="K62" s="4"/>
      <c r="L62" s="4"/>
      <c r="M62" s="4">
        <v>92871505930</v>
      </c>
      <c r="N62" s="4"/>
      <c r="O62" s="4">
        <v>69326694513</v>
      </c>
      <c r="P62" s="4"/>
      <c r="Q62" s="4">
        <v>23544811417</v>
      </c>
      <c r="R62" s="4"/>
      <c r="S62" s="27"/>
      <c r="T62" s="25"/>
      <c r="U62" s="28"/>
      <c r="V62" s="28"/>
      <c r="W62" s="28"/>
    </row>
    <row r="63" spans="1:23" ht="21" x14ac:dyDescent="0.55000000000000004">
      <c r="A63" s="2" t="s">
        <v>202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0</v>
      </c>
      <c r="J63" s="4"/>
      <c r="K63" s="4"/>
      <c r="L63" s="4"/>
      <c r="M63" s="4">
        <v>14297184610</v>
      </c>
      <c r="N63" s="4"/>
      <c r="O63" s="4">
        <v>6860355160</v>
      </c>
      <c r="P63" s="4"/>
      <c r="Q63" s="4">
        <v>7436829450</v>
      </c>
      <c r="R63" s="4"/>
      <c r="S63" s="27"/>
      <c r="T63" s="25"/>
      <c r="U63" s="28"/>
      <c r="V63" s="28"/>
      <c r="W63" s="28"/>
    </row>
    <row r="64" spans="1:23" ht="21" x14ac:dyDescent="0.55000000000000004">
      <c r="A64" s="2" t="s">
        <v>203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J64" s="4"/>
      <c r="K64" s="4"/>
      <c r="L64" s="4"/>
      <c r="M64" s="4">
        <v>132461170198</v>
      </c>
      <c r="N64" s="4"/>
      <c r="O64" s="4">
        <v>84834356200</v>
      </c>
      <c r="P64" s="4"/>
      <c r="Q64" s="4">
        <v>47626813998</v>
      </c>
      <c r="R64" s="4"/>
      <c r="S64" s="27"/>
      <c r="T64" s="25"/>
      <c r="U64" s="28"/>
      <c r="V64" s="28"/>
      <c r="W64" s="28"/>
    </row>
    <row r="65" spans="1:23" ht="21" x14ac:dyDescent="0.55000000000000004">
      <c r="A65" s="2" t="s">
        <v>204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v>0</v>
      </c>
      <c r="J65" s="4"/>
      <c r="K65" s="4"/>
      <c r="L65" s="4"/>
      <c r="M65" s="4">
        <v>28711236567</v>
      </c>
      <c r="N65" s="4"/>
      <c r="O65" s="4">
        <v>20911946367</v>
      </c>
      <c r="P65" s="4"/>
      <c r="Q65" s="4">
        <v>7799290200</v>
      </c>
      <c r="R65" s="4"/>
      <c r="S65" s="27"/>
      <c r="T65" s="25"/>
      <c r="U65" s="28"/>
      <c r="V65" s="28"/>
      <c r="W65" s="28"/>
    </row>
    <row r="66" spans="1:23" ht="21" x14ac:dyDescent="0.55000000000000004">
      <c r="A66" s="2" t="s">
        <v>205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0</v>
      </c>
      <c r="J66" s="4"/>
      <c r="K66" s="4"/>
      <c r="L66" s="4"/>
      <c r="M66" s="4">
        <v>203335793117</v>
      </c>
      <c r="N66" s="4"/>
      <c r="O66" s="4">
        <v>176705933377</v>
      </c>
      <c r="P66" s="4"/>
      <c r="Q66" s="4">
        <v>26629859740</v>
      </c>
      <c r="R66" s="4"/>
      <c r="S66" s="27"/>
      <c r="T66" s="25"/>
      <c r="U66" s="28"/>
      <c r="V66" s="28"/>
      <c r="W66" s="28"/>
    </row>
    <row r="67" spans="1:23" ht="21" x14ac:dyDescent="0.55000000000000004">
      <c r="A67" s="2" t="s">
        <v>206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0</v>
      </c>
      <c r="J67" s="4"/>
      <c r="K67" s="4"/>
      <c r="L67" s="4"/>
      <c r="M67" s="4">
        <v>25116606981</v>
      </c>
      <c r="N67" s="4"/>
      <c r="O67" s="4">
        <v>20355508553</v>
      </c>
      <c r="P67" s="4"/>
      <c r="Q67" s="4">
        <v>4761098428</v>
      </c>
      <c r="R67" s="4"/>
      <c r="S67" s="27"/>
      <c r="T67" s="25"/>
      <c r="U67" s="28"/>
      <c r="V67" s="28"/>
      <c r="W67" s="28"/>
    </row>
    <row r="68" spans="1:23" ht="21" x14ac:dyDescent="0.55000000000000004">
      <c r="A68" s="2" t="s">
        <v>207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J68" s="4"/>
      <c r="K68" s="4"/>
      <c r="L68" s="4"/>
      <c r="M68" s="4">
        <v>47838071660</v>
      </c>
      <c r="N68" s="4"/>
      <c r="O68" s="4">
        <v>28484416007</v>
      </c>
      <c r="P68" s="4"/>
      <c r="Q68" s="4">
        <v>19353655653</v>
      </c>
      <c r="R68" s="4"/>
      <c r="S68" s="27"/>
      <c r="T68" s="25"/>
      <c r="U68" s="28"/>
      <c r="V68" s="28"/>
      <c r="W68" s="28"/>
    </row>
    <row r="69" spans="1:23" ht="21" x14ac:dyDescent="0.55000000000000004">
      <c r="A69" s="2" t="s">
        <v>208</v>
      </c>
      <c r="C69" s="4">
        <v>0</v>
      </c>
      <c r="D69" s="4"/>
      <c r="E69" s="4">
        <v>0</v>
      </c>
      <c r="F69" s="4"/>
      <c r="G69" s="4">
        <v>0</v>
      </c>
      <c r="H69" s="4"/>
      <c r="I69" s="4">
        <v>0</v>
      </c>
      <c r="J69" s="4"/>
      <c r="K69" s="4"/>
      <c r="L69" s="4"/>
      <c r="M69" s="4">
        <v>22709328989</v>
      </c>
      <c r="N69" s="4"/>
      <c r="O69" s="4">
        <v>15088884985</v>
      </c>
      <c r="P69" s="4"/>
      <c r="Q69" s="4">
        <v>7620444004</v>
      </c>
      <c r="R69" s="4"/>
      <c r="T69" s="25"/>
      <c r="U69" s="28"/>
      <c r="V69" s="28"/>
      <c r="W69" s="28"/>
    </row>
    <row r="70" spans="1:23" ht="21" x14ac:dyDescent="0.55000000000000004">
      <c r="A70" s="2" t="s">
        <v>209</v>
      </c>
      <c r="C70" s="4">
        <v>0</v>
      </c>
      <c r="D70" s="4"/>
      <c r="E70" s="4">
        <v>0</v>
      </c>
      <c r="F70" s="4"/>
      <c r="G70" s="4">
        <v>0</v>
      </c>
      <c r="H70" s="4"/>
      <c r="I70" s="4">
        <v>0</v>
      </c>
      <c r="J70" s="4"/>
      <c r="K70" s="4"/>
      <c r="L70" s="4"/>
      <c r="M70" s="4">
        <v>125813968947</v>
      </c>
      <c r="N70" s="4"/>
      <c r="O70" s="4">
        <v>97668107289</v>
      </c>
      <c r="P70" s="4"/>
      <c r="Q70" s="4">
        <v>28145861658</v>
      </c>
      <c r="R70" s="4"/>
      <c r="S70" s="27"/>
    </row>
    <row r="71" spans="1:23" ht="21" x14ac:dyDescent="0.55000000000000004">
      <c r="A71" s="2" t="s">
        <v>210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v>0</v>
      </c>
      <c r="J71" s="4"/>
      <c r="K71" s="4"/>
      <c r="L71" s="4"/>
      <c r="M71" s="4">
        <v>50011459056</v>
      </c>
      <c r="N71" s="4"/>
      <c r="O71" s="4">
        <v>41460566515</v>
      </c>
      <c r="P71" s="4"/>
      <c r="Q71" s="4">
        <v>8550892541</v>
      </c>
      <c r="R71" s="4"/>
      <c r="S71" s="27"/>
    </row>
    <row r="72" spans="1:23" ht="21" x14ac:dyDescent="0.55000000000000004">
      <c r="A72" s="2" t="s">
        <v>211</v>
      </c>
      <c r="C72" s="4">
        <v>0</v>
      </c>
      <c r="D72" s="4"/>
      <c r="E72" s="4">
        <v>0</v>
      </c>
      <c r="F72" s="4"/>
      <c r="G72" s="4">
        <v>0</v>
      </c>
      <c r="H72" s="4"/>
      <c r="I72" s="4">
        <v>0</v>
      </c>
      <c r="J72" s="4"/>
      <c r="K72" s="4"/>
      <c r="L72" s="4"/>
      <c r="M72" s="4">
        <v>23440377659</v>
      </c>
      <c r="N72" s="4"/>
      <c r="O72" s="4">
        <v>23797585383</v>
      </c>
      <c r="P72" s="4"/>
      <c r="Q72" s="4">
        <v>-357207724</v>
      </c>
      <c r="R72" s="4"/>
      <c r="S72" s="27"/>
    </row>
    <row r="73" spans="1:23" ht="21" x14ac:dyDescent="0.55000000000000004">
      <c r="A73" s="2" t="s">
        <v>212</v>
      </c>
      <c r="C73" s="4">
        <v>0</v>
      </c>
      <c r="D73" s="4"/>
      <c r="E73" s="4">
        <v>0</v>
      </c>
      <c r="F73" s="4"/>
      <c r="G73" s="4">
        <v>0</v>
      </c>
      <c r="H73" s="4"/>
      <c r="I73" s="4">
        <v>0</v>
      </c>
      <c r="J73" s="4"/>
      <c r="K73" s="4"/>
      <c r="L73" s="4"/>
      <c r="M73" s="4">
        <v>10453156240</v>
      </c>
      <c r="N73" s="4"/>
      <c r="O73" s="4">
        <v>15289680141</v>
      </c>
      <c r="P73" s="4"/>
      <c r="Q73" s="4">
        <v>-4836523901</v>
      </c>
      <c r="R73" s="4"/>
      <c r="S73" s="27"/>
    </row>
    <row r="74" spans="1:23" ht="21" x14ac:dyDescent="0.55000000000000004">
      <c r="A74" s="2" t="s">
        <v>213</v>
      </c>
      <c r="C74" s="4">
        <v>0</v>
      </c>
      <c r="D74" s="4"/>
      <c r="E74" s="4">
        <v>0</v>
      </c>
      <c r="F74" s="4"/>
      <c r="G74" s="4">
        <v>0</v>
      </c>
      <c r="H74" s="4"/>
      <c r="I74" s="4">
        <v>0</v>
      </c>
      <c r="J74" s="4"/>
      <c r="K74" s="4"/>
      <c r="L74" s="4"/>
      <c r="M74" s="4">
        <v>44224697224</v>
      </c>
      <c r="N74" s="4"/>
      <c r="O74" s="4">
        <v>32966809218</v>
      </c>
      <c r="P74" s="4"/>
      <c r="Q74" s="4">
        <v>11257888006</v>
      </c>
      <c r="R74" s="4"/>
      <c r="S74" s="27"/>
    </row>
    <row r="75" spans="1:23" ht="21" x14ac:dyDescent="0.55000000000000004">
      <c r="A75" s="2" t="s">
        <v>214</v>
      </c>
      <c r="C75" s="4">
        <v>0</v>
      </c>
      <c r="D75" s="4"/>
      <c r="E75" s="4">
        <v>0</v>
      </c>
      <c r="F75" s="4"/>
      <c r="G75" s="4">
        <v>0</v>
      </c>
      <c r="H75" s="4"/>
      <c r="I75" s="4">
        <v>0</v>
      </c>
      <c r="J75" s="4"/>
      <c r="K75" s="4"/>
      <c r="L75" s="4"/>
      <c r="M75" s="4">
        <v>95656105345</v>
      </c>
      <c r="N75" s="4"/>
      <c r="O75" s="4">
        <v>67022552429</v>
      </c>
      <c r="P75" s="4"/>
      <c r="Q75" s="4">
        <v>28633552916</v>
      </c>
      <c r="R75" s="4"/>
      <c r="S75" s="27"/>
    </row>
    <row r="76" spans="1:23" ht="21.75" thickBot="1" x14ac:dyDescent="0.6">
      <c r="C76" s="4"/>
      <c r="D76" s="4"/>
      <c r="E76" s="7">
        <f>SUM(E8:E75)</f>
        <v>68532917314</v>
      </c>
      <c r="F76" s="4"/>
      <c r="G76" s="7">
        <f>SUM(G8:G75)</f>
        <v>50398565266</v>
      </c>
      <c r="H76" s="4"/>
      <c r="I76" s="7">
        <f>SUM(I8:I75)</f>
        <v>18134352048</v>
      </c>
      <c r="J76" s="4"/>
      <c r="K76" s="4"/>
      <c r="L76" s="4"/>
      <c r="M76" s="7">
        <f>SUM(M8:M75)</f>
        <v>3887479815667</v>
      </c>
      <c r="N76" s="4"/>
      <c r="O76" s="7">
        <f>SUM(O8:O75)</f>
        <v>2793453866090</v>
      </c>
      <c r="P76" s="4"/>
      <c r="Q76" s="7">
        <f>SUM(Q8:Q75)</f>
        <v>1094025949577</v>
      </c>
      <c r="R76" s="4"/>
      <c r="S76" s="29"/>
    </row>
    <row r="77" spans="1:23" ht="21.75" thickTop="1" x14ac:dyDescent="0.55000000000000004">
      <c r="C77" s="4"/>
      <c r="D77" s="4"/>
      <c r="E77" s="4"/>
      <c r="F77" s="4"/>
      <c r="G77" s="4"/>
      <c r="H77" s="4"/>
      <c r="I77" s="31"/>
      <c r="J77" s="31"/>
      <c r="K77" s="31"/>
      <c r="L77" s="31"/>
      <c r="M77" s="31"/>
      <c r="N77" s="31"/>
      <c r="O77" s="31"/>
      <c r="P77" s="31"/>
      <c r="Q77" s="31"/>
      <c r="R77" s="4"/>
      <c r="S77" s="30"/>
    </row>
    <row r="78" spans="1:23" ht="21" x14ac:dyDescent="0.55000000000000004">
      <c r="C78" s="4"/>
      <c r="D78" s="4"/>
      <c r="E78" s="4"/>
      <c r="F78" s="4"/>
      <c r="G78" s="4"/>
      <c r="H78" s="4"/>
      <c r="I78" s="31"/>
      <c r="J78" s="31"/>
      <c r="K78" s="31"/>
      <c r="L78" s="31"/>
      <c r="M78" s="31"/>
      <c r="N78" s="31"/>
      <c r="O78" s="31"/>
      <c r="P78" s="31"/>
      <c r="Q78" s="31"/>
      <c r="R78" s="4"/>
      <c r="S78" s="27"/>
    </row>
    <row r="79" spans="1:23" ht="21" x14ac:dyDescent="0.55000000000000004">
      <c r="C79" s="4"/>
      <c r="D79" s="4"/>
      <c r="E79" s="4"/>
      <c r="F79" s="4"/>
      <c r="G79" s="4"/>
      <c r="H79" s="4"/>
      <c r="I79" s="31"/>
      <c r="J79" s="31"/>
      <c r="K79" s="31"/>
      <c r="L79" s="31"/>
      <c r="M79" s="31"/>
      <c r="N79" s="31"/>
      <c r="O79" s="31"/>
      <c r="P79" s="31"/>
      <c r="Q79" s="31"/>
      <c r="R79" s="4"/>
      <c r="S79" s="27"/>
    </row>
    <row r="80" spans="1:23" ht="21" x14ac:dyDescent="0.55000000000000004">
      <c r="I80" s="32"/>
      <c r="J80" s="33"/>
      <c r="K80" s="33"/>
      <c r="L80" s="33"/>
      <c r="M80" s="33"/>
      <c r="N80" s="33"/>
      <c r="O80" s="33"/>
      <c r="P80" s="33"/>
      <c r="Q80" s="32"/>
      <c r="S80" s="27"/>
    </row>
    <row r="81" spans="9:19" ht="21" x14ac:dyDescent="0.55000000000000004">
      <c r="I81" s="32"/>
      <c r="J81" s="33"/>
      <c r="K81" s="33"/>
      <c r="L81" s="33"/>
      <c r="M81" s="33"/>
      <c r="N81" s="33"/>
      <c r="O81" s="33"/>
      <c r="P81" s="33"/>
      <c r="Q81" s="33"/>
      <c r="S81" s="27"/>
    </row>
    <row r="82" spans="9:19" ht="21" x14ac:dyDescent="0.55000000000000004">
      <c r="I82" s="33"/>
      <c r="J82" s="33"/>
      <c r="K82" s="33"/>
      <c r="L82" s="33"/>
      <c r="M82" s="33"/>
      <c r="N82" s="33"/>
      <c r="O82" s="33"/>
      <c r="P82" s="33"/>
      <c r="Q82" s="32"/>
      <c r="S82" s="27"/>
    </row>
    <row r="83" spans="9:19" ht="21" x14ac:dyDescent="0.55000000000000004">
      <c r="I83" s="31"/>
      <c r="J83" s="33"/>
      <c r="K83" s="33"/>
      <c r="L83" s="33"/>
      <c r="M83" s="33"/>
      <c r="N83" s="33"/>
      <c r="O83" s="33"/>
      <c r="P83" s="33"/>
      <c r="Q83" s="33"/>
      <c r="S83" s="27"/>
    </row>
    <row r="84" spans="9:19" ht="21" x14ac:dyDescent="0.55000000000000004">
      <c r="I84" s="31"/>
      <c r="J84" s="33"/>
      <c r="K84" s="33"/>
      <c r="L84" s="33"/>
      <c r="M84" s="33"/>
      <c r="N84" s="33"/>
      <c r="O84" s="33"/>
      <c r="P84" s="33"/>
      <c r="Q84" s="33"/>
      <c r="S84" s="27"/>
    </row>
    <row r="85" spans="9:19" ht="21" x14ac:dyDescent="0.55000000000000004">
      <c r="I85" s="33"/>
      <c r="J85" s="33"/>
      <c r="K85" s="33"/>
      <c r="L85" s="33"/>
      <c r="M85" s="33"/>
      <c r="N85" s="33"/>
      <c r="O85" s="33"/>
      <c r="P85" s="33"/>
      <c r="Q85" s="33"/>
      <c r="S85" s="27"/>
    </row>
    <row r="86" spans="9:19" ht="21" x14ac:dyDescent="0.55000000000000004">
      <c r="I86" s="33"/>
      <c r="J86" s="33"/>
      <c r="K86" s="33"/>
      <c r="L86" s="33"/>
      <c r="M86" s="33"/>
      <c r="N86" s="33"/>
      <c r="O86" s="33"/>
      <c r="P86" s="33"/>
      <c r="Q86" s="31"/>
      <c r="S86" s="27"/>
    </row>
    <row r="87" spans="9:19" ht="21" x14ac:dyDescent="0.55000000000000004">
      <c r="I87" s="32"/>
      <c r="J87" s="33"/>
      <c r="K87" s="33"/>
      <c r="L87" s="33"/>
      <c r="M87" s="33"/>
      <c r="N87" s="33"/>
      <c r="O87" s="33"/>
      <c r="P87" s="33"/>
      <c r="Q87" s="31"/>
      <c r="S87" s="27"/>
    </row>
    <row r="88" spans="9:19" ht="21" x14ac:dyDescent="0.55000000000000004">
      <c r="I88" s="33"/>
      <c r="J88" s="33"/>
      <c r="K88" s="33"/>
      <c r="L88" s="33"/>
      <c r="M88" s="33"/>
      <c r="N88" s="33"/>
      <c r="O88" s="33"/>
      <c r="P88" s="33"/>
      <c r="Q88" s="33"/>
      <c r="S88" s="27"/>
    </row>
    <row r="89" spans="9:19" ht="21" x14ac:dyDescent="0.55000000000000004">
      <c r="S89" s="27"/>
    </row>
    <row r="90" spans="9:19" ht="21" x14ac:dyDescent="0.55000000000000004">
      <c r="S90" s="27"/>
    </row>
    <row r="91" spans="9:19" ht="21" x14ac:dyDescent="0.55000000000000004">
      <c r="S91" s="27"/>
    </row>
    <row r="92" spans="9:19" ht="21" x14ac:dyDescent="0.55000000000000004">
      <c r="S92" s="27"/>
    </row>
    <row r="93" spans="9:19" ht="21" x14ac:dyDescent="0.55000000000000004">
      <c r="S93" s="27"/>
    </row>
    <row r="94" spans="9:19" ht="21" x14ac:dyDescent="0.55000000000000004">
      <c r="S94" s="27"/>
    </row>
    <row r="95" spans="9:19" ht="21" x14ac:dyDescent="0.55000000000000004">
      <c r="S95" s="27"/>
    </row>
    <row r="96" spans="9:19" ht="21" x14ac:dyDescent="0.55000000000000004">
      <c r="S96" s="27"/>
    </row>
    <row r="97" spans="19:19" ht="21" x14ac:dyDescent="0.55000000000000004">
      <c r="S97" s="27"/>
    </row>
    <row r="98" spans="19:19" ht="21" x14ac:dyDescent="0.55000000000000004">
      <c r="S98" s="27"/>
    </row>
    <row r="99" spans="19:19" ht="21" x14ac:dyDescent="0.55000000000000004">
      <c r="S99" s="27"/>
    </row>
    <row r="100" spans="19:19" ht="21" x14ac:dyDescent="0.55000000000000004">
      <c r="S100" s="27"/>
    </row>
    <row r="101" spans="19:19" ht="21" x14ac:dyDescent="0.55000000000000004">
      <c r="S101" s="27"/>
    </row>
    <row r="102" spans="19:19" ht="21" x14ac:dyDescent="0.55000000000000004">
      <c r="S102" s="27"/>
    </row>
    <row r="103" spans="19:19" ht="21" x14ac:dyDescent="0.55000000000000004">
      <c r="S103" s="27"/>
    </row>
    <row r="104" spans="19:19" ht="21" x14ac:dyDescent="0.55000000000000004">
      <c r="S104" s="27"/>
    </row>
    <row r="105" spans="19:19" ht="21" x14ac:dyDescent="0.55000000000000004">
      <c r="S105" s="27"/>
    </row>
    <row r="106" spans="19:19" ht="21" x14ac:dyDescent="0.55000000000000004">
      <c r="S106" s="27"/>
    </row>
    <row r="107" spans="19:19" ht="21" x14ac:dyDescent="0.55000000000000004">
      <c r="S107" s="27"/>
    </row>
    <row r="108" spans="19:19" ht="21" x14ac:dyDescent="0.55000000000000004">
      <c r="S108" s="27"/>
    </row>
    <row r="109" spans="19:19" ht="21" x14ac:dyDescent="0.55000000000000004">
      <c r="S109" s="27"/>
    </row>
    <row r="110" spans="19:19" ht="21" x14ac:dyDescent="0.55000000000000004">
      <c r="S110" s="27"/>
    </row>
    <row r="111" spans="19:19" ht="21" x14ac:dyDescent="0.55000000000000004">
      <c r="S111" s="27"/>
    </row>
    <row r="112" spans="19:19" ht="21" x14ac:dyDescent="0.55000000000000004">
      <c r="S112" s="27"/>
    </row>
    <row r="113" spans="19:19" ht="21" x14ac:dyDescent="0.55000000000000004">
      <c r="S113" s="27"/>
    </row>
    <row r="114" spans="19:19" ht="21" x14ac:dyDescent="0.55000000000000004">
      <c r="S114" s="27"/>
    </row>
    <row r="115" spans="19:19" ht="21" x14ac:dyDescent="0.55000000000000004">
      <c r="S115" s="27"/>
    </row>
    <row r="116" spans="19:19" ht="21" x14ac:dyDescent="0.55000000000000004">
      <c r="S116" s="27"/>
    </row>
    <row r="117" spans="19:19" ht="21" x14ac:dyDescent="0.55000000000000004">
      <c r="S117" s="27"/>
    </row>
    <row r="118" spans="19:19" ht="21" x14ac:dyDescent="0.55000000000000004">
      <c r="S118" s="27"/>
    </row>
    <row r="119" spans="19:19" ht="21" x14ac:dyDescent="0.55000000000000004">
      <c r="S119" s="27"/>
    </row>
    <row r="120" spans="19:19" ht="21" x14ac:dyDescent="0.55000000000000004">
      <c r="S120" s="27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03"/>
  <sheetViews>
    <sheetView rightToLeft="1" tabSelected="1" topLeftCell="A80" zoomScale="90" zoomScaleNormal="90" workbookViewId="0">
      <selection activeCell="W80" sqref="W1:W1048576"/>
    </sheetView>
  </sheetViews>
  <sheetFormatPr defaultRowHeight="18.75" x14ac:dyDescent="0.45"/>
  <cols>
    <col min="1" max="1" width="28" style="1" bestFit="1" customWidth="1"/>
    <col min="2" max="2" width="1" style="1" customWidth="1"/>
    <col min="3" max="3" width="21.85546875" style="1" bestFit="1" customWidth="1"/>
    <col min="4" max="4" width="2.42578125" style="1" bestFit="1" customWidth="1"/>
    <col min="5" max="5" width="23.140625" style="1" bestFit="1" customWidth="1"/>
    <col min="6" max="6" width="2.42578125" style="1" bestFit="1" customWidth="1"/>
    <col min="7" max="7" width="16.710937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6.28515625" style="1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3.140625" style="1" bestFit="1" customWidth="1"/>
    <col min="16" max="16" width="1" style="1" customWidth="1"/>
    <col min="17" max="17" width="18.42578125" style="1" bestFit="1" customWidth="1"/>
    <col min="18" max="18" width="2.42578125" style="1" bestFit="1" customWidth="1"/>
    <col min="19" max="19" width="18.28515625" style="1" bestFit="1" customWidth="1"/>
    <col min="20" max="20" width="2.42578125" style="1" bestFit="1" customWidth="1"/>
    <col min="21" max="21" width="26.28515625" style="11" bestFit="1" customWidth="1"/>
    <col min="22" max="22" width="1" style="1" customWidth="1"/>
    <col min="23" max="23" width="29.140625" style="19" bestFit="1" customWidth="1"/>
    <col min="24" max="24" width="17" style="17" bestFit="1" customWidth="1"/>
    <col min="25" max="25" width="16.7109375" style="1" bestFit="1" customWidth="1"/>
    <col min="26" max="16384" width="9.140625" style="1"/>
  </cols>
  <sheetData>
    <row r="2" spans="1:25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5" ht="30" x14ac:dyDescent="0.45">
      <c r="A3" s="23" t="s">
        <v>86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5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6" spans="1:25" ht="30" x14ac:dyDescent="0.45">
      <c r="A6" s="23" t="s">
        <v>3</v>
      </c>
      <c r="C6" s="22" t="s">
        <v>88</v>
      </c>
      <c r="D6" s="22" t="s">
        <v>88</v>
      </c>
      <c r="E6" s="22" t="s">
        <v>88</v>
      </c>
      <c r="F6" s="22" t="s">
        <v>88</v>
      </c>
      <c r="G6" s="22" t="s">
        <v>88</v>
      </c>
      <c r="H6" s="22" t="s">
        <v>88</v>
      </c>
      <c r="I6" s="22" t="s">
        <v>88</v>
      </c>
      <c r="J6" s="22" t="s">
        <v>88</v>
      </c>
      <c r="K6" s="22" t="s">
        <v>88</v>
      </c>
      <c r="M6" s="22" t="s">
        <v>89</v>
      </c>
      <c r="N6" s="22" t="s">
        <v>89</v>
      </c>
      <c r="O6" s="22" t="s">
        <v>89</v>
      </c>
      <c r="P6" s="22" t="s">
        <v>89</v>
      </c>
      <c r="Q6" s="22" t="s">
        <v>89</v>
      </c>
      <c r="R6" s="22" t="s">
        <v>89</v>
      </c>
      <c r="S6" s="22" t="s">
        <v>89</v>
      </c>
      <c r="T6" s="22" t="s">
        <v>89</v>
      </c>
      <c r="U6" s="22" t="s">
        <v>89</v>
      </c>
    </row>
    <row r="7" spans="1:25" ht="30" x14ac:dyDescent="0.55000000000000004">
      <c r="A7" s="22" t="s">
        <v>3</v>
      </c>
      <c r="C7" s="22" t="s">
        <v>134</v>
      </c>
      <c r="E7" s="22" t="s">
        <v>135</v>
      </c>
      <c r="G7" s="22" t="s">
        <v>136</v>
      </c>
      <c r="I7" s="22" t="s">
        <v>67</v>
      </c>
      <c r="K7" s="24" t="s">
        <v>137</v>
      </c>
      <c r="M7" s="22" t="s">
        <v>134</v>
      </c>
      <c r="O7" s="22" t="s">
        <v>135</v>
      </c>
      <c r="Q7" s="22" t="s">
        <v>136</v>
      </c>
      <c r="S7" s="22" t="s">
        <v>67</v>
      </c>
      <c r="U7" s="24" t="s">
        <v>137</v>
      </c>
      <c r="W7" s="34"/>
      <c r="X7" s="18"/>
    </row>
    <row r="8" spans="1:25" ht="21" x14ac:dyDescent="0.55000000000000004">
      <c r="A8" s="2" t="s">
        <v>27</v>
      </c>
      <c r="C8" s="4">
        <v>0</v>
      </c>
      <c r="D8" s="4"/>
      <c r="E8" s="4">
        <v>3238814583</v>
      </c>
      <c r="F8" s="4"/>
      <c r="G8" s="4">
        <v>0</v>
      </c>
      <c r="H8" s="4"/>
      <c r="I8" s="4">
        <f>C8+E8+G8</f>
        <v>3238814583</v>
      </c>
      <c r="K8" s="6">
        <v>1.3715111333164089E-2</v>
      </c>
      <c r="M8" s="4">
        <v>0</v>
      </c>
      <c r="N8" s="4"/>
      <c r="O8" s="4">
        <v>0</v>
      </c>
      <c r="P8" s="4"/>
      <c r="Q8" s="4">
        <v>0</v>
      </c>
      <c r="R8" s="4"/>
      <c r="S8" s="4">
        <f>M8+O8+Q8</f>
        <v>0</v>
      </c>
      <c r="U8" s="6">
        <v>0</v>
      </c>
      <c r="W8" s="20"/>
    </row>
    <row r="9" spans="1:25" ht="21" x14ac:dyDescent="0.55000000000000004">
      <c r="A9" s="2" t="s">
        <v>38</v>
      </c>
      <c r="C9" s="4">
        <v>0</v>
      </c>
      <c r="D9" s="4"/>
      <c r="E9" s="4">
        <v>3518536876</v>
      </c>
      <c r="F9" s="4"/>
      <c r="G9" s="4">
        <v>132093384</v>
      </c>
      <c r="H9" s="4"/>
      <c r="I9" s="4">
        <f t="shared" ref="I9:I59" si="0">C9+E9+G9</f>
        <v>3650630260</v>
      </c>
      <c r="K9" s="6">
        <v>1.545898944475568E-2</v>
      </c>
      <c r="M9" s="4">
        <v>9627821000</v>
      </c>
      <c r="N9" s="4"/>
      <c r="O9" s="4">
        <v>3888229293</v>
      </c>
      <c r="P9" s="4"/>
      <c r="Q9" s="4">
        <v>23814513354</v>
      </c>
      <c r="R9" s="4"/>
      <c r="S9" s="4">
        <f t="shared" ref="S9:S63" si="1">M9+O9+Q9</f>
        <v>37330563647</v>
      </c>
      <c r="U9" s="6">
        <v>7.1088928354146475E-3</v>
      </c>
      <c r="W9" s="20"/>
    </row>
    <row r="10" spans="1:25" ht="21" x14ac:dyDescent="0.55000000000000004">
      <c r="A10" s="2" t="s">
        <v>36</v>
      </c>
      <c r="C10" s="4">
        <v>77807930870</v>
      </c>
      <c r="D10" s="4"/>
      <c r="E10" s="4">
        <v>-53682344940</v>
      </c>
      <c r="F10" s="4"/>
      <c r="G10" s="4">
        <v>7997697109</v>
      </c>
      <c r="H10" s="4"/>
      <c r="I10" s="4">
        <f t="shared" si="0"/>
        <v>32123283039</v>
      </c>
      <c r="K10" s="6">
        <v>0.13602952314069738</v>
      </c>
      <c r="M10" s="4">
        <v>78798325607</v>
      </c>
      <c r="N10" s="4"/>
      <c r="O10" s="4">
        <v>130902006881</v>
      </c>
      <c r="P10" s="4"/>
      <c r="Q10" s="4">
        <v>43267690557</v>
      </c>
      <c r="R10" s="4"/>
      <c r="S10" s="4">
        <f t="shared" si="1"/>
        <v>252968023045</v>
      </c>
      <c r="U10" s="6">
        <v>9.3575874730793332E-2</v>
      </c>
      <c r="W10" s="20"/>
      <c r="Y10" s="21"/>
    </row>
    <row r="11" spans="1:25" ht="21" x14ac:dyDescent="0.55000000000000004">
      <c r="A11" s="2" t="s">
        <v>48</v>
      </c>
      <c r="C11" s="4">
        <v>0</v>
      </c>
      <c r="D11" s="4"/>
      <c r="E11" s="4">
        <v>29129118489</v>
      </c>
      <c r="F11" s="4"/>
      <c r="G11" s="4">
        <v>255598251</v>
      </c>
      <c r="H11" s="4"/>
      <c r="I11" s="4">
        <f t="shared" si="0"/>
        <v>29384716740</v>
      </c>
      <c r="K11" s="6">
        <v>0.12443276737666539</v>
      </c>
      <c r="M11" s="4">
        <v>25057172000</v>
      </c>
      <c r="N11" s="4"/>
      <c r="O11" s="4">
        <v>114749381928</v>
      </c>
      <c r="P11" s="4"/>
      <c r="Q11" s="17">
        <v>66880359740</v>
      </c>
      <c r="R11" s="4"/>
      <c r="S11" s="4">
        <f t="shared" si="1"/>
        <v>206686913668</v>
      </c>
      <c r="U11" s="6">
        <v>5.2065026849827535E-2</v>
      </c>
      <c r="W11" s="20"/>
    </row>
    <row r="12" spans="1:25" ht="21" x14ac:dyDescent="0.55000000000000004">
      <c r="A12" s="2" t="s">
        <v>30</v>
      </c>
      <c r="C12" s="4">
        <v>6011530055</v>
      </c>
      <c r="D12" s="4"/>
      <c r="E12" s="4">
        <v>-3160022885</v>
      </c>
      <c r="F12" s="4"/>
      <c r="G12" s="4">
        <v>1760207161</v>
      </c>
      <c r="H12" s="4"/>
      <c r="I12" s="4">
        <f t="shared" si="0"/>
        <v>4611714331</v>
      </c>
      <c r="K12" s="6">
        <v>1.9528804093449193E-2</v>
      </c>
      <c r="M12" s="4">
        <v>6011530055</v>
      </c>
      <c r="N12" s="4"/>
      <c r="O12" s="4">
        <v>13642280455</v>
      </c>
      <c r="P12" s="4"/>
      <c r="Q12" s="4">
        <v>91896962572</v>
      </c>
      <c r="R12" s="4"/>
      <c r="S12" s="4">
        <f t="shared" si="1"/>
        <v>111550773082</v>
      </c>
      <c r="U12" s="6">
        <v>3.9025741286710013E-2</v>
      </c>
      <c r="W12" s="20"/>
    </row>
    <row r="13" spans="1:25" ht="21" x14ac:dyDescent="0.55000000000000004">
      <c r="A13" s="2" t="s">
        <v>59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f t="shared" si="0"/>
        <v>0</v>
      </c>
      <c r="K13" s="6">
        <v>0</v>
      </c>
      <c r="M13" s="4">
        <v>0</v>
      </c>
      <c r="N13" s="4"/>
      <c r="O13" s="4">
        <v>0</v>
      </c>
      <c r="P13" s="4"/>
      <c r="Q13" s="4">
        <v>0</v>
      </c>
      <c r="R13" s="4"/>
      <c r="S13" s="4">
        <f t="shared" si="1"/>
        <v>0</v>
      </c>
      <c r="U13" s="6">
        <v>0</v>
      </c>
      <c r="W13" s="20"/>
    </row>
    <row r="14" spans="1:25" ht="21" x14ac:dyDescent="0.55000000000000004">
      <c r="A14" s="2" t="s">
        <v>43</v>
      </c>
      <c r="C14" s="4">
        <v>0</v>
      </c>
      <c r="D14" s="4"/>
      <c r="E14" s="4">
        <v>9739537245</v>
      </c>
      <c r="F14" s="4"/>
      <c r="G14" s="4">
        <v>563127923</v>
      </c>
      <c r="H14" s="4"/>
      <c r="I14" s="4">
        <f t="shared" si="0"/>
        <v>10302665168</v>
      </c>
      <c r="K14" s="6">
        <v>4.3627752125454632E-2</v>
      </c>
      <c r="M14" s="4">
        <v>2665364840</v>
      </c>
      <c r="N14" s="4"/>
      <c r="O14" s="4">
        <v>40122341708</v>
      </c>
      <c r="P14" s="4"/>
      <c r="Q14" s="4">
        <v>12499726870</v>
      </c>
      <c r="R14" s="4"/>
      <c r="S14" s="4">
        <f t="shared" si="1"/>
        <v>55287433418</v>
      </c>
      <c r="U14" s="6">
        <v>1.5483253673986709E-2</v>
      </c>
      <c r="W14" s="20"/>
    </row>
    <row r="15" spans="1:25" ht="21" x14ac:dyDescent="0.55000000000000004">
      <c r="A15" s="2" t="s">
        <v>54</v>
      </c>
      <c r="C15" s="4">
        <v>0</v>
      </c>
      <c r="D15" s="4"/>
      <c r="E15" s="4">
        <v>6701303764</v>
      </c>
      <c r="F15" s="4"/>
      <c r="G15" s="4">
        <v>18143004</v>
      </c>
      <c r="H15" s="4"/>
      <c r="I15" s="4">
        <f t="shared" si="0"/>
        <v>6719446768</v>
      </c>
      <c r="K15" s="6">
        <v>2.8454225507107276E-2</v>
      </c>
      <c r="M15" s="4">
        <v>9248902350</v>
      </c>
      <c r="N15" s="4"/>
      <c r="O15" s="4">
        <v>25933765983</v>
      </c>
      <c r="P15" s="4"/>
      <c r="Q15" s="4">
        <v>18143004</v>
      </c>
      <c r="R15" s="4"/>
      <c r="S15" s="4">
        <f t="shared" si="1"/>
        <v>35200811337</v>
      </c>
      <c r="U15" s="6">
        <v>2.1271125818771136E-2</v>
      </c>
      <c r="W15" s="20"/>
    </row>
    <row r="16" spans="1:25" ht="21" x14ac:dyDescent="0.55000000000000004">
      <c r="A16" s="2" t="s">
        <v>56</v>
      </c>
      <c r="C16" s="4">
        <v>0</v>
      </c>
      <c r="D16" s="4"/>
      <c r="E16" s="4">
        <v>1117097281</v>
      </c>
      <c r="F16" s="4"/>
      <c r="G16" s="4">
        <v>4592032</v>
      </c>
      <c r="H16" s="4"/>
      <c r="I16" s="4">
        <f t="shared" si="0"/>
        <v>1121689313</v>
      </c>
      <c r="K16" s="6">
        <v>4.7499149502919667E-3</v>
      </c>
      <c r="M16" s="4">
        <v>0</v>
      </c>
      <c r="N16" s="4"/>
      <c r="O16" s="4">
        <v>688513410</v>
      </c>
      <c r="P16" s="4"/>
      <c r="Q16" s="4">
        <v>4592032</v>
      </c>
      <c r="R16" s="4"/>
      <c r="S16" s="4">
        <f t="shared" si="1"/>
        <v>693105442</v>
      </c>
      <c r="U16" s="6">
        <v>3.6101703113838803E-4</v>
      </c>
      <c r="W16" s="20"/>
    </row>
    <row r="17" spans="1:23" ht="21" x14ac:dyDescent="0.55000000000000004">
      <c r="A17" s="2" t="s">
        <v>26</v>
      </c>
      <c r="C17" s="4">
        <v>0</v>
      </c>
      <c r="D17" s="4"/>
      <c r="E17" s="4">
        <v>-4218555423</v>
      </c>
      <c r="F17" s="4"/>
      <c r="G17" s="4">
        <v>15784047</v>
      </c>
      <c r="H17" s="4"/>
      <c r="I17" s="4">
        <f t="shared" si="0"/>
        <v>-4202771376</v>
      </c>
      <c r="K17" s="6">
        <v>-1.7797090834475608E-2</v>
      </c>
      <c r="M17" s="4">
        <v>3653204800</v>
      </c>
      <c r="N17" s="4"/>
      <c r="O17" s="4">
        <v>-12439704840</v>
      </c>
      <c r="P17" s="4"/>
      <c r="Q17" s="4">
        <v>15784047</v>
      </c>
      <c r="R17" s="4"/>
      <c r="S17" s="4">
        <f t="shared" si="1"/>
        <v>-8770715993</v>
      </c>
      <c r="U17" s="6">
        <v>-4.5683927103703781E-3</v>
      </c>
      <c r="W17" s="20"/>
    </row>
    <row r="18" spans="1:23" ht="21" x14ac:dyDescent="0.55000000000000004">
      <c r="A18" s="2" t="s">
        <v>22</v>
      </c>
      <c r="C18" s="4">
        <v>0</v>
      </c>
      <c r="D18" s="4"/>
      <c r="E18" s="4">
        <v>-2172972484</v>
      </c>
      <c r="F18" s="4"/>
      <c r="G18" s="4">
        <v>7387109137</v>
      </c>
      <c r="H18" s="4"/>
      <c r="I18" s="4">
        <f t="shared" si="0"/>
        <v>5214136653</v>
      </c>
      <c r="K18" s="6">
        <v>2.207982669881247E-2</v>
      </c>
      <c r="M18" s="4">
        <v>13328994000</v>
      </c>
      <c r="N18" s="4"/>
      <c r="O18" s="4">
        <v>43001194212</v>
      </c>
      <c r="P18" s="4"/>
      <c r="Q18" s="4">
        <v>7387109137</v>
      </c>
      <c r="R18" s="4"/>
      <c r="S18" s="4">
        <f t="shared" si="1"/>
        <v>63717297349</v>
      </c>
      <c r="U18" s="6">
        <v>2.9367704656213533E-2</v>
      </c>
      <c r="W18" s="20"/>
    </row>
    <row r="19" spans="1:23" ht="21" x14ac:dyDescent="0.55000000000000004">
      <c r="A19" s="2" t="s">
        <v>130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f t="shared" si="0"/>
        <v>0</v>
      </c>
      <c r="K19" s="6">
        <v>0</v>
      </c>
      <c r="M19" s="4">
        <v>0</v>
      </c>
      <c r="N19" s="4"/>
      <c r="O19" s="4">
        <v>0</v>
      </c>
      <c r="P19" s="4"/>
      <c r="Q19" s="4">
        <v>-20065941632</v>
      </c>
      <c r="R19" s="4"/>
      <c r="S19" s="4">
        <f t="shared" si="1"/>
        <v>-20065941632</v>
      </c>
      <c r="U19" s="6">
        <v>0</v>
      </c>
      <c r="W19" s="20"/>
    </row>
    <row r="20" spans="1:23" ht="21" x14ac:dyDescent="0.55000000000000004">
      <c r="A20" s="2" t="s">
        <v>131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f t="shared" si="0"/>
        <v>0</v>
      </c>
      <c r="K20" s="6">
        <v>0</v>
      </c>
      <c r="M20" s="4">
        <v>0</v>
      </c>
      <c r="N20" s="4"/>
      <c r="O20" s="4">
        <v>0</v>
      </c>
      <c r="P20" s="4"/>
      <c r="Q20" s="4">
        <v>5336028800</v>
      </c>
      <c r="R20" s="4"/>
      <c r="S20" s="4">
        <f t="shared" si="1"/>
        <v>5336028800</v>
      </c>
      <c r="U20" s="6">
        <v>2.6809419162347851E-3</v>
      </c>
      <c r="W20" s="20"/>
    </row>
    <row r="21" spans="1:23" ht="21" x14ac:dyDescent="0.55000000000000004">
      <c r="A21" s="2" t="s">
        <v>109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f t="shared" si="0"/>
        <v>0</v>
      </c>
      <c r="K21" s="6">
        <v>0</v>
      </c>
      <c r="M21" s="4">
        <v>10531250000</v>
      </c>
      <c r="N21" s="4"/>
      <c r="O21" s="4">
        <v>0</v>
      </c>
      <c r="P21" s="4"/>
      <c r="Q21" s="4">
        <v>18476986250</v>
      </c>
      <c r="R21" s="4"/>
      <c r="S21" s="4">
        <f t="shared" si="1"/>
        <v>29008236250</v>
      </c>
      <c r="U21" s="6">
        <v>1.4736374104250508E-2</v>
      </c>
      <c r="W21" s="20"/>
    </row>
    <row r="22" spans="1:23" ht="21" x14ac:dyDescent="0.55000000000000004">
      <c r="A22" s="2" t="s">
        <v>132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f t="shared" si="0"/>
        <v>0</v>
      </c>
      <c r="K22" s="6">
        <v>0</v>
      </c>
      <c r="M22" s="4">
        <v>0</v>
      </c>
      <c r="N22" s="4"/>
      <c r="O22" s="4">
        <v>0</v>
      </c>
      <c r="P22" s="4"/>
      <c r="Q22" s="4">
        <v>60879213166</v>
      </c>
      <c r="R22" s="4"/>
      <c r="S22" s="4">
        <f t="shared" si="1"/>
        <v>60879213166</v>
      </c>
      <c r="U22" s="6">
        <v>1.7597934903474954E-2</v>
      </c>
      <c r="W22" s="20"/>
    </row>
    <row r="23" spans="1:23" ht="21" x14ac:dyDescent="0.55000000000000004">
      <c r="A23" s="2" t="s">
        <v>133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f t="shared" si="0"/>
        <v>0</v>
      </c>
      <c r="K23" s="6">
        <v>0</v>
      </c>
      <c r="M23" s="4">
        <v>0</v>
      </c>
      <c r="N23" s="4"/>
      <c r="O23" s="4">
        <v>0</v>
      </c>
      <c r="P23" s="4"/>
      <c r="Q23" s="4">
        <v>-1621538031</v>
      </c>
      <c r="R23" s="4"/>
      <c r="S23" s="4">
        <f t="shared" si="1"/>
        <v>-1621538031</v>
      </c>
      <c r="U23" s="6">
        <v>-5.6670418260821437E-4</v>
      </c>
      <c r="W23" s="20"/>
    </row>
    <row r="24" spans="1:23" ht="21" x14ac:dyDescent="0.55000000000000004">
      <c r="A24" s="2" t="s">
        <v>112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f t="shared" si="0"/>
        <v>0</v>
      </c>
      <c r="K24" s="6">
        <v>0</v>
      </c>
      <c r="M24" s="4">
        <v>1573044000</v>
      </c>
      <c r="N24" s="4"/>
      <c r="O24" s="4">
        <v>0</v>
      </c>
      <c r="P24" s="4"/>
      <c r="Q24" s="4">
        <v>-3002880943</v>
      </c>
      <c r="R24" s="4"/>
      <c r="S24" s="4">
        <f t="shared" si="1"/>
        <v>-1429836943</v>
      </c>
      <c r="U24" s="6">
        <v>-7.6718309357379569E-4</v>
      </c>
      <c r="W24" s="20"/>
    </row>
    <row r="25" spans="1:23" ht="21" x14ac:dyDescent="0.55000000000000004">
      <c r="A25" s="2" t="s">
        <v>24</v>
      </c>
      <c r="C25" s="4">
        <v>0</v>
      </c>
      <c r="D25" s="4"/>
      <c r="E25" s="4">
        <v>974472716</v>
      </c>
      <c r="F25" s="4"/>
      <c r="G25" s="4">
        <v>0</v>
      </c>
      <c r="H25" s="4"/>
      <c r="I25" s="4">
        <f t="shared" si="0"/>
        <v>974472716</v>
      </c>
      <c r="K25" s="6">
        <v>4.1265103168367425E-3</v>
      </c>
      <c r="M25" s="4">
        <v>973333333</v>
      </c>
      <c r="N25" s="4"/>
      <c r="O25" s="4">
        <v>-144013260</v>
      </c>
      <c r="P25" s="4"/>
      <c r="Q25" s="4">
        <v>0</v>
      </c>
      <c r="R25" s="4"/>
      <c r="S25" s="4">
        <f t="shared" si="1"/>
        <v>829320073</v>
      </c>
      <c r="U25" s="6">
        <v>4.3196698867923651E-4</v>
      </c>
      <c r="W25" s="20"/>
    </row>
    <row r="26" spans="1:23" ht="21" x14ac:dyDescent="0.55000000000000004">
      <c r="A26" s="2" t="s">
        <v>41</v>
      </c>
      <c r="C26" s="4">
        <v>0</v>
      </c>
      <c r="D26" s="4"/>
      <c r="E26" s="4">
        <v>3077137442</v>
      </c>
      <c r="F26" s="4"/>
      <c r="G26" s="4">
        <v>0</v>
      </c>
      <c r="H26" s="4"/>
      <c r="I26" s="4">
        <f t="shared" si="0"/>
        <v>3077137442</v>
      </c>
      <c r="K26" s="6">
        <v>1.3030471959091385E-2</v>
      </c>
      <c r="M26" s="4">
        <v>12762380000</v>
      </c>
      <c r="N26" s="4"/>
      <c r="O26" s="4">
        <v>2010750360</v>
      </c>
      <c r="P26" s="4"/>
      <c r="Q26" s="4">
        <v>47985640803</v>
      </c>
      <c r="R26" s="4"/>
      <c r="S26" s="4">
        <f t="shared" si="1"/>
        <v>62758771163</v>
      </c>
      <c r="U26" s="6">
        <v>7.6948633497925774E-3</v>
      </c>
      <c r="W26" s="20"/>
    </row>
    <row r="27" spans="1:23" ht="21" x14ac:dyDescent="0.55000000000000004">
      <c r="A27" s="2" t="s">
        <v>40</v>
      </c>
      <c r="C27" s="4">
        <v>0</v>
      </c>
      <c r="D27" s="4"/>
      <c r="E27" s="4">
        <v>572572800</v>
      </c>
      <c r="F27" s="4"/>
      <c r="G27" s="4">
        <v>0</v>
      </c>
      <c r="H27" s="4"/>
      <c r="I27" s="4">
        <f t="shared" si="0"/>
        <v>572572800</v>
      </c>
      <c r="K27" s="6">
        <v>2.4246215697434677E-3</v>
      </c>
      <c r="M27" s="4">
        <v>86447368</v>
      </c>
      <c r="N27" s="4"/>
      <c r="O27" s="4">
        <v>-8720249478</v>
      </c>
      <c r="P27" s="4"/>
      <c r="Q27" s="4">
        <v>-571435663</v>
      </c>
      <c r="R27" s="4"/>
      <c r="S27" s="4">
        <f t="shared" si="1"/>
        <v>-9205237773</v>
      </c>
      <c r="U27" s="6">
        <v>-4.4970785342478238E-3</v>
      </c>
      <c r="W27" s="20"/>
    </row>
    <row r="28" spans="1:23" ht="21" x14ac:dyDescent="0.55000000000000004">
      <c r="A28" s="2" t="s">
        <v>53</v>
      </c>
      <c r="C28" s="4">
        <v>0</v>
      </c>
      <c r="D28" s="4"/>
      <c r="E28" s="4">
        <v>21431718000</v>
      </c>
      <c r="F28" s="4"/>
      <c r="G28" s="4">
        <v>0</v>
      </c>
      <c r="H28" s="4"/>
      <c r="I28" s="4">
        <f t="shared" si="0"/>
        <v>21431718000</v>
      </c>
      <c r="K28" s="6">
        <v>9.0754932367481195E-2</v>
      </c>
      <c r="M28" s="4">
        <v>13440000000</v>
      </c>
      <c r="N28" s="4"/>
      <c r="O28" s="4">
        <v>26224704459</v>
      </c>
      <c r="P28" s="4"/>
      <c r="Q28" s="4">
        <v>0</v>
      </c>
      <c r="R28" s="4"/>
      <c r="S28" s="4">
        <f t="shared" si="1"/>
        <v>39664704459</v>
      </c>
      <c r="U28" s="6">
        <v>2.0660108804584687E-2</v>
      </c>
      <c r="W28" s="20"/>
    </row>
    <row r="29" spans="1:23" ht="21" x14ac:dyDescent="0.55000000000000004">
      <c r="A29" s="2" t="s">
        <v>37</v>
      </c>
      <c r="C29" s="4">
        <v>0</v>
      </c>
      <c r="D29" s="4"/>
      <c r="E29" s="4">
        <v>3359889000</v>
      </c>
      <c r="F29" s="4"/>
      <c r="G29" s="4">
        <v>0</v>
      </c>
      <c r="H29" s="4"/>
      <c r="I29" s="4">
        <f t="shared" si="0"/>
        <v>3359889000</v>
      </c>
      <c r="K29" s="6">
        <v>1.4227814072452988E-2</v>
      </c>
      <c r="M29" s="4">
        <v>11440000000</v>
      </c>
      <c r="N29" s="4"/>
      <c r="O29" s="4">
        <v>-8735711400</v>
      </c>
      <c r="P29" s="4"/>
      <c r="Q29" s="4">
        <v>28633552916</v>
      </c>
      <c r="R29" s="4"/>
      <c r="S29" s="4">
        <f t="shared" si="1"/>
        <v>31337841516</v>
      </c>
      <c r="U29" s="6">
        <v>1.4085796800213087E-3</v>
      </c>
      <c r="W29" s="20"/>
    </row>
    <row r="30" spans="1:23" ht="21" x14ac:dyDescent="0.55000000000000004">
      <c r="A30" s="2" t="s">
        <v>29</v>
      </c>
      <c r="C30" s="4">
        <v>0</v>
      </c>
      <c r="D30" s="4"/>
      <c r="E30" s="4">
        <v>3589986724</v>
      </c>
      <c r="F30" s="4"/>
      <c r="G30" s="4">
        <v>0</v>
      </c>
      <c r="H30" s="4"/>
      <c r="I30" s="4">
        <f t="shared" si="0"/>
        <v>3589986724</v>
      </c>
      <c r="K30" s="6">
        <v>1.5202187819790059E-2</v>
      </c>
      <c r="M30" s="4">
        <v>2391550489</v>
      </c>
      <c r="N30" s="4"/>
      <c r="O30" s="4">
        <v>16341087717</v>
      </c>
      <c r="P30" s="4"/>
      <c r="Q30" s="4">
        <v>4565693274</v>
      </c>
      <c r="R30" s="4"/>
      <c r="S30" s="4">
        <f t="shared" si="1"/>
        <v>23298331480</v>
      </c>
      <c r="U30" s="6">
        <v>9.7572476288819258E-3</v>
      </c>
      <c r="W30" s="20"/>
    </row>
    <row r="31" spans="1:23" ht="21" x14ac:dyDescent="0.55000000000000004">
      <c r="A31" s="2" t="s">
        <v>106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f t="shared" si="0"/>
        <v>0</v>
      </c>
      <c r="K31" s="6">
        <v>0</v>
      </c>
      <c r="M31" s="4">
        <v>1500000000</v>
      </c>
      <c r="N31" s="4"/>
      <c r="O31" s="4">
        <v>0</v>
      </c>
      <c r="P31" s="4"/>
      <c r="Q31" s="4">
        <v>5115456000</v>
      </c>
      <c r="R31" s="4"/>
      <c r="S31" s="4">
        <f t="shared" si="1"/>
        <v>6615456000</v>
      </c>
      <c r="U31" s="6">
        <v>7.8130326771778838E-4</v>
      </c>
      <c r="W31" s="20"/>
    </row>
    <row r="32" spans="1:23" ht="21" x14ac:dyDescent="0.55000000000000004">
      <c r="A32" s="2" t="s">
        <v>55</v>
      </c>
      <c r="C32" s="4">
        <v>0</v>
      </c>
      <c r="D32" s="4"/>
      <c r="E32" s="4">
        <v>869793750</v>
      </c>
      <c r="F32" s="4"/>
      <c r="G32" s="4">
        <v>0</v>
      </c>
      <c r="H32" s="4"/>
      <c r="I32" s="4">
        <f t="shared" si="0"/>
        <v>869793750</v>
      </c>
      <c r="K32" s="6">
        <v>3.683235891537386E-3</v>
      </c>
      <c r="M32" s="4">
        <v>2345204561</v>
      </c>
      <c r="N32" s="4"/>
      <c r="O32" s="4">
        <v>4563448854</v>
      </c>
      <c r="P32" s="4"/>
      <c r="Q32" s="4">
        <v>5789814282</v>
      </c>
      <c r="R32" s="4"/>
      <c r="S32" s="4">
        <f t="shared" si="1"/>
        <v>12698467697</v>
      </c>
      <c r="U32" s="6">
        <v>3.5985023257794385E-3</v>
      </c>
      <c r="W32" s="20"/>
    </row>
    <row r="33" spans="1:23" ht="21" x14ac:dyDescent="0.55000000000000004">
      <c r="A33" s="2" t="s">
        <v>16</v>
      </c>
      <c r="C33" s="4">
        <v>0</v>
      </c>
      <c r="D33" s="4"/>
      <c r="E33" s="4">
        <v>3767079214</v>
      </c>
      <c r="F33" s="4"/>
      <c r="G33" s="4">
        <v>0</v>
      </c>
      <c r="H33" s="4"/>
      <c r="I33" s="4">
        <f t="shared" si="0"/>
        <v>3767079214</v>
      </c>
      <c r="K33" s="6">
        <v>1.5952105159722344E-2</v>
      </c>
      <c r="M33" s="4">
        <v>1143999792</v>
      </c>
      <c r="N33" s="4"/>
      <c r="O33" s="4">
        <v>48119418209</v>
      </c>
      <c r="P33" s="4"/>
      <c r="Q33" s="4">
        <v>52331447632</v>
      </c>
      <c r="R33" s="4"/>
      <c r="S33" s="4">
        <f t="shared" si="1"/>
        <v>101594865633</v>
      </c>
      <c r="U33" s="6">
        <v>2.5659779642085743E-2</v>
      </c>
      <c r="W33" s="20"/>
    </row>
    <row r="34" spans="1:23" ht="21" x14ac:dyDescent="0.55000000000000004">
      <c r="A34" s="2" t="s">
        <v>33</v>
      </c>
      <c r="C34" s="4">
        <v>3640568475</v>
      </c>
      <c r="D34" s="4"/>
      <c r="E34" s="4">
        <v>-4443403500</v>
      </c>
      <c r="F34" s="4"/>
      <c r="G34" s="4">
        <v>0</v>
      </c>
      <c r="H34" s="4"/>
      <c r="I34" s="4">
        <f t="shared" si="0"/>
        <v>-802835025</v>
      </c>
      <c r="K34" s="6">
        <v>-3.399691914391561E-3</v>
      </c>
      <c r="M34" s="4">
        <v>3697744867</v>
      </c>
      <c r="N34" s="4"/>
      <c r="O34" s="4">
        <v>14602594500</v>
      </c>
      <c r="P34" s="4"/>
      <c r="Q34" s="4">
        <v>0</v>
      </c>
      <c r="R34" s="4"/>
      <c r="S34" s="4">
        <f t="shared" si="1"/>
        <v>18300339367</v>
      </c>
      <c r="U34" s="6">
        <v>9.5320766318543887E-3</v>
      </c>
      <c r="W34" s="20"/>
    </row>
    <row r="35" spans="1:23" ht="21" x14ac:dyDescent="0.55000000000000004">
      <c r="A35" s="2" t="s">
        <v>49</v>
      </c>
      <c r="C35" s="4">
        <v>0</v>
      </c>
      <c r="D35" s="4"/>
      <c r="E35" s="4">
        <v>1053693000</v>
      </c>
      <c r="F35" s="4"/>
      <c r="G35" s="4">
        <v>0</v>
      </c>
      <c r="H35" s="4"/>
      <c r="I35" s="4">
        <f t="shared" si="0"/>
        <v>1053693000</v>
      </c>
      <c r="K35" s="6">
        <v>4.4619771943195767E-3</v>
      </c>
      <c r="M35" s="4">
        <v>1300000000</v>
      </c>
      <c r="N35" s="4"/>
      <c r="O35" s="4">
        <v>-5466414615</v>
      </c>
      <c r="P35" s="4"/>
      <c r="Q35" s="4">
        <v>0</v>
      </c>
      <c r="R35" s="4"/>
      <c r="S35" s="4">
        <f t="shared" si="1"/>
        <v>-4166414615</v>
      </c>
      <c r="U35" s="6">
        <v>-2.1701555689111005E-3</v>
      </c>
      <c r="W35" s="20"/>
    </row>
    <row r="36" spans="1:23" ht="21" x14ac:dyDescent="0.55000000000000004">
      <c r="A36" s="2" t="s">
        <v>57</v>
      </c>
      <c r="C36" s="4">
        <v>0</v>
      </c>
      <c r="D36" s="4"/>
      <c r="E36" s="4">
        <v>1550718000</v>
      </c>
      <c r="F36" s="4"/>
      <c r="G36" s="4">
        <v>0</v>
      </c>
      <c r="H36" s="4"/>
      <c r="I36" s="4">
        <f t="shared" si="0"/>
        <v>1550718000</v>
      </c>
      <c r="K36" s="6">
        <v>6.5666834180552252E-3</v>
      </c>
      <c r="M36" s="4">
        <v>2538108652</v>
      </c>
      <c r="N36" s="4"/>
      <c r="O36" s="4">
        <v>8526574721</v>
      </c>
      <c r="P36" s="4"/>
      <c r="Q36" s="4">
        <v>15719963699</v>
      </c>
      <c r="R36" s="4"/>
      <c r="S36" s="4">
        <f t="shared" si="1"/>
        <v>26784647072</v>
      </c>
      <c r="U36" s="6">
        <v>5.76324885039172E-3</v>
      </c>
      <c r="W36" s="20"/>
    </row>
    <row r="37" spans="1:23" ht="21" x14ac:dyDescent="0.55000000000000004">
      <c r="A37" s="2" t="s">
        <v>17</v>
      </c>
      <c r="C37" s="4">
        <v>0</v>
      </c>
      <c r="D37" s="4"/>
      <c r="E37" s="4">
        <v>1999789448</v>
      </c>
      <c r="F37" s="4"/>
      <c r="G37" s="4">
        <v>0</v>
      </c>
      <c r="H37" s="4"/>
      <c r="I37" s="4">
        <f t="shared" si="0"/>
        <v>1999789448</v>
      </c>
      <c r="K37" s="6">
        <v>8.4683251292520072E-3</v>
      </c>
      <c r="M37" s="4">
        <v>1800000000</v>
      </c>
      <c r="N37" s="4"/>
      <c r="O37" s="4">
        <v>-9758881246</v>
      </c>
      <c r="P37" s="4"/>
      <c r="Q37" s="4">
        <v>0</v>
      </c>
      <c r="R37" s="4"/>
      <c r="S37" s="4">
        <f t="shared" si="1"/>
        <v>-7958881246</v>
      </c>
      <c r="U37" s="6">
        <v>-4.1455332832517483E-3</v>
      </c>
      <c r="W37" s="20"/>
    </row>
    <row r="38" spans="1:23" ht="21" x14ac:dyDescent="0.55000000000000004">
      <c r="A38" s="2" t="s">
        <v>47</v>
      </c>
      <c r="C38" s="4">
        <v>0</v>
      </c>
      <c r="D38" s="4"/>
      <c r="E38" s="4">
        <v>3081867818</v>
      </c>
      <c r="F38" s="4"/>
      <c r="G38" s="4">
        <v>0</v>
      </c>
      <c r="H38" s="4"/>
      <c r="I38" s="4">
        <f t="shared" si="0"/>
        <v>3081867818</v>
      </c>
      <c r="K38" s="6">
        <v>1.3050503248881254E-2</v>
      </c>
      <c r="M38" s="4">
        <v>10334382300</v>
      </c>
      <c r="N38" s="4"/>
      <c r="O38" s="4">
        <v>-14443367054</v>
      </c>
      <c r="P38" s="4"/>
      <c r="Q38" s="4">
        <v>0</v>
      </c>
      <c r="R38" s="4"/>
      <c r="S38" s="4">
        <f t="shared" si="1"/>
        <v>-4108984754</v>
      </c>
      <c r="U38" s="6">
        <v>-2.1402421435351817E-3</v>
      </c>
      <c r="W38" s="20"/>
    </row>
    <row r="39" spans="1:23" ht="21" x14ac:dyDescent="0.55000000000000004">
      <c r="A39" s="2" t="s">
        <v>46</v>
      </c>
      <c r="C39" s="4">
        <v>0</v>
      </c>
      <c r="D39" s="4"/>
      <c r="E39" s="4">
        <v>670983750</v>
      </c>
      <c r="F39" s="4"/>
      <c r="G39" s="4">
        <v>0</v>
      </c>
      <c r="H39" s="4"/>
      <c r="I39" s="4">
        <f t="shared" si="0"/>
        <v>670983750</v>
      </c>
      <c r="K39" s="6">
        <v>2.8413534020431267E-3</v>
      </c>
      <c r="M39" s="4">
        <v>450000000</v>
      </c>
      <c r="N39" s="4"/>
      <c r="O39" s="4">
        <v>-914586530</v>
      </c>
      <c r="P39" s="4"/>
      <c r="Q39" s="4">
        <v>0</v>
      </c>
      <c r="R39" s="4"/>
      <c r="S39" s="4">
        <f t="shared" si="1"/>
        <v>-464586530</v>
      </c>
      <c r="U39" s="6">
        <v>-2.4198864935111219E-4</v>
      </c>
      <c r="W39" s="20"/>
    </row>
    <row r="40" spans="1:23" ht="21" x14ac:dyDescent="0.55000000000000004">
      <c r="A40" s="2" t="s">
        <v>35</v>
      </c>
      <c r="C40" s="4">
        <v>7739339597</v>
      </c>
      <c r="D40" s="4"/>
      <c r="E40" s="4">
        <v>-5660662374</v>
      </c>
      <c r="F40" s="4"/>
      <c r="G40" s="4">
        <v>0</v>
      </c>
      <c r="H40" s="4"/>
      <c r="I40" s="4">
        <f t="shared" si="0"/>
        <v>2078677223</v>
      </c>
      <c r="K40" s="6">
        <v>8.8023839613412518E-3</v>
      </c>
      <c r="M40" s="4">
        <v>7739339597</v>
      </c>
      <c r="N40" s="4"/>
      <c r="O40" s="4">
        <v>-9350676820</v>
      </c>
      <c r="P40" s="4"/>
      <c r="Q40" s="4">
        <v>0</v>
      </c>
      <c r="R40" s="4"/>
      <c r="S40" s="4">
        <f t="shared" si="1"/>
        <v>-1611337223</v>
      </c>
      <c r="U40" s="6">
        <v>-8.3929535848347109E-4</v>
      </c>
      <c r="W40" s="20"/>
    </row>
    <row r="41" spans="1:23" ht="21" x14ac:dyDescent="0.55000000000000004">
      <c r="A41" s="2" t="s">
        <v>32</v>
      </c>
      <c r="C41" s="4">
        <v>-5241641</v>
      </c>
      <c r="D41" s="4"/>
      <c r="E41" s="4">
        <v>2318124600</v>
      </c>
      <c r="F41" s="4"/>
      <c r="G41" s="4">
        <v>0</v>
      </c>
      <c r="H41" s="4"/>
      <c r="I41" s="4">
        <f t="shared" si="0"/>
        <v>2312882959</v>
      </c>
      <c r="K41" s="6">
        <v>9.7941535306663129E-3</v>
      </c>
      <c r="M41" s="4">
        <v>1094005450</v>
      </c>
      <c r="N41" s="4"/>
      <c r="O41" s="4">
        <v>-300878233</v>
      </c>
      <c r="P41" s="4"/>
      <c r="Q41" s="4">
        <v>0</v>
      </c>
      <c r="R41" s="4"/>
      <c r="S41" s="4">
        <f t="shared" si="1"/>
        <v>793127217</v>
      </c>
      <c r="U41" s="6">
        <v>4.1311525757201025E-4</v>
      </c>
      <c r="W41" s="20"/>
    </row>
    <row r="42" spans="1:23" ht="21" x14ac:dyDescent="0.55000000000000004">
      <c r="A42" s="2" t="s">
        <v>123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f t="shared" si="0"/>
        <v>0</v>
      </c>
      <c r="K42" s="6">
        <v>0</v>
      </c>
      <c r="M42" s="4">
        <v>3150000000</v>
      </c>
      <c r="N42" s="4"/>
      <c r="O42" s="4">
        <v>0</v>
      </c>
      <c r="P42" s="4"/>
      <c r="Q42" s="4">
        <v>8550892541</v>
      </c>
      <c r="R42" s="4"/>
      <c r="S42" s="4">
        <f t="shared" si="1"/>
        <v>11700892541</v>
      </c>
      <c r="U42" s="6">
        <v>1.6407368622073555E-3</v>
      </c>
      <c r="W42" s="20"/>
    </row>
    <row r="43" spans="1:23" ht="21" x14ac:dyDescent="0.55000000000000004">
      <c r="A43" s="2" t="s">
        <v>15</v>
      </c>
      <c r="C43" s="4">
        <v>0</v>
      </c>
      <c r="D43" s="4"/>
      <c r="E43" s="4">
        <v>915898703</v>
      </c>
      <c r="F43" s="4"/>
      <c r="G43" s="4">
        <v>0</v>
      </c>
      <c r="H43" s="4"/>
      <c r="I43" s="4">
        <f t="shared" si="0"/>
        <v>915898703</v>
      </c>
      <c r="K43" s="6">
        <v>3.8784723112831529E-3</v>
      </c>
      <c r="M43" s="4">
        <v>1201801200</v>
      </c>
      <c r="N43" s="4"/>
      <c r="O43" s="4">
        <v>-13474519046</v>
      </c>
      <c r="P43" s="4"/>
      <c r="Q43" s="4">
        <v>0</v>
      </c>
      <c r="R43" s="4"/>
      <c r="S43" s="4">
        <f t="shared" si="1"/>
        <v>-12272717846</v>
      </c>
      <c r="U43" s="6">
        <v>-6.3924763712388108E-3</v>
      </c>
      <c r="W43" s="20"/>
    </row>
    <row r="44" spans="1:23" ht="21" x14ac:dyDescent="0.55000000000000004">
      <c r="A44" s="2" t="s">
        <v>58</v>
      </c>
      <c r="C44" s="4">
        <v>0</v>
      </c>
      <c r="D44" s="4"/>
      <c r="E44" s="4">
        <v>5056449463</v>
      </c>
      <c r="F44" s="4"/>
      <c r="G44" s="4">
        <v>0</v>
      </c>
      <c r="H44" s="4"/>
      <c r="I44" s="4">
        <f t="shared" si="0"/>
        <v>5056449463</v>
      </c>
      <c r="K44" s="6">
        <v>2.1412083204629308E-2</v>
      </c>
      <c r="M44" s="4">
        <v>0</v>
      </c>
      <c r="N44" s="4"/>
      <c r="O44" s="4">
        <v>5056449463</v>
      </c>
      <c r="P44" s="4"/>
      <c r="Q44" s="4">
        <v>7799290200</v>
      </c>
      <c r="R44" s="4"/>
      <c r="S44" s="4">
        <f t="shared" si="1"/>
        <v>12855739663</v>
      </c>
      <c r="U44" s="6">
        <v>2.6337469923278373E-3</v>
      </c>
      <c r="W44" s="20"/>
    </row>
    <row r="45" spans="1:23" ht="21" x14ac:dyDescent="0.55000000000000004">
      <c r="A45" s="2" t="s">
        <v>34</v>
      </c>
      <c r="C45" s="4">
        <v>0</v>
      </c>
      <c r="D45" s="4"/>
      <c r="E45" s="4">
        <v>4722090646</v>
      </c>
      <c r="F45" s="4"/>
      <c r="G45" s="4">
        <v>0</v>
      </c>
      <c r="H45" s="4"/>
      <c r="I45" s="4">
        <f t="shared" si="0"/>
        <v>4722090646</v>
      </c>
      <c r="K45" s="6">
        <v>1.999620456049513E-2</v>
      </c>
      <c r="M45" s="4">
        <v>0</v>
      </c>
      <c r="N45" s="4"/>
      <c r="O45" s="4">
        <v>18458109698</v>
      </c>
      <c r="P45" s="4"/>
      <c r="Q45" s="4">
        <v>864142583</v>
      </c>
      <c r="R45" s="4"/>
      <c r="S45" s="4">
        <f t="shared" si="1"/>
        <v>19322252281</v>
      </c>
      <c r="U45" s="6">
        <v>9.6142542819605322E-3</v>
      </c>
      <c r="W45" s="20"/>
    </row>
    <row r="46" spans="1:23" ht="21" x14ac:dyDescent="0.55000000000000004">
      <c r="A46" s="2" t="s">
        <v>51</v>
      </c>
      <c r="C46" s="4">
        <v>0</v>
      </c>
      <c r="D46" s="4"/>
      <c r="E46" s="4">
        <v>1546915560</v>
      </c>
      <c r="F46" s="4"/>
      <c r="G46" s="4">
        <v>0</v>
      </c>
      <c r="H46" s="4"/>
      <c r="I46" s="4">
        <f t="shared" si="0"/>
        <v>1546915560</v>
      </c>
      <c r="K46" s="6">
        <v>6.5505815738152347E-3</v>
      </c>
      <c r="M46" s="4">
        <v>0</v>
      </c>
      <c r="N46" s="4"/>
      <c r="O46" s="4">
        <v>-5485322689</v>
      </c>
      <c r="P46" s="4"/>
      <c r="Q46" s="4">
        <v>0</v>
      </c>
      <c r="R46" s="4"/>
      <c r="S46" s="4">
        <f t="shared" si="1"/>
        <v>-5485322689</v>
      </c>
      <c r="U46" s="6">
        <v>-2.8571336942681503E-3</v>
      </c>
      <c r="W46" s="20"/>
    </row>
    <row r="47" spans="1:23" ht="21" x14ac:dyDescent="0.55000000000000004">
      <c r="A47" s="2" t="s">
        <v>39</v>
      </c>
      <c r="C47" s="4">
        <v>0</v>
      </c>
      <c r="D47" s="4"/>
      <c r="E47" s="4">
        <v>763430400</v>
      </c>
      <c r="F47" s="4"/>
      <c r="G47" s="4">
        <v>0</v>
      </c>
      <c r="H47" s="4"/>
      <c r="I47" s="4">
        <f t="shared" si="0"/>
        <v>763430400</v>
      </c>
      <c r="K47" s="6">
        <v>3.2328287596579573E-3</v>
      </c>
      <c r="M47" s="4">
        <v>832986000</v>
      </c>
      <c r="N47" s="4"/>
      <c r="O47" s="4">
        <v>6126663484</v>
      </c>
      <c r="P47" s="4"/>
      <c r="Q47" s="4">
        <v>19755750718</v>
      </c>
      <c r="R47" s="4"/>
      <c r="S47" s="4">
        <f t="shared" si="1"/>
        <v>26715400202</v>
      </c>
      <c r="U47" s="6">
        <v>3.6250645893464131E-3</v>
      </c>
      <c r="W47" s="20"/>
    </row>
    <row r="48" spans="1:23" ht="21" x14ac:dyDescent="0.55000000000000004">
      <c r="A48" s="2" t="s">
        <v>25</v>
      </c>
      <c r="C48" s="4">
        <v>0</v>
      </c>
      <c r="D48" s="4"/>
      <c r="E48" s="4">
        <v>-1177579164</v>
      </c>
      <c r="F48" s="4"/>
      <c r="G48" s="4">
        <v>0</v>
      </c>
      <c r="H48" s="4"/>
      <c r="I48" s="4">
        <f t="shared" si="0"/>
        <v>-1177579164</v>
      </c>
      <c r="K48" s="6">
        <v>-4.9865865809812842E-3</v>
      </c>
      <c r="M48" s="4">
        <v>0</v>
      </c>
      <c r="N48" s="4"/>
      <c r="O48" s="4">
        <v>34084374725</v>
      </c>
      <c r="P48" s="4"/>
      <c r="Q48" s="4">
        <v>0</v>
      </c>
      <c r="R48" s="4"/>
      <c r="S48" s="4">
        <f t="shared" si="1"/>
        <v>34084374725</v>
      </c>
      <c r="U48" s="6">
        <v>1.775348890050673E-2</v>
      </c>
      <c r="W48" s="20"/>
    </row>
    <row r="49" spans="1:23" ht="21" x14ac:dyDescent="0.55000000000000004">
      <c r="A49" s="2" t="s">
        <v>21</v>
      </c>
      <c r="C49" s="4">
        <v>0</v>
      </c>
      <c r="D49" s="4"/>
      <c r="E49" s="4">
        <v>1278714110</v>
      </c>
      <c r="F49" s="4"/>
      <c r="G49" s="4">
        <v>0</v>
      </c>
      <c r="H49" s="4"/>
      <c r="I49" s="4">
        <f t="shared" si="0"/>
        <v>1278714110</v>
      </c>
      <c r="K49" s="6">
        <v>5.414853469534916E-3</v>
      </c>
      <c r="M49" s="4">
        <v>2612935000</v>
      </c>
      <c r="N49" s="4"/>
      <c r="O49" s="4">
        <v>-9468921399</v>
      </c>
      <c r="P49" s="4"/>
      <c r="Q49" s="4">
        <v>28145861658</v>
      </c>
      <c r="R49" s="4"/>
      <c r="S49" s="4">
        <f t="shared" si="1"/>
        <v>21289875259</v>
      </c>
      <c r="U49" s="6">
        <v>-3.571069717978275E-3</v>
      </c>
      <c r="W49" s="20"/>
    </row>
    <row r="50" spans="1:23" ht="21" x14ac:dyDescent="0.55000000000000004">
      <c r="A50" s="2" t="s">
        <v>45</v>
      </c>
      <c r="C50" s="4">
        <v>0</v>
      </c>
      <c r="D50" s="4"/>
      <c r="E50" s="4">
        <v>-613280005</v>
      </c>
      <c r="F50" s="4"/>
      <c r="G50" s="4">
        <v>0</v>
      </c>
      <c r="H50" s="4"/>
      <c r="I50" s="4">
        <f t="shared" si="0"/>
        <v>-613280005</v>
      </c>
      <c r="K50" s="6">
        <v>-2.5970006406440924E-3</v>
      </c>
      <c r="M50" s="4">
        <v>0</v>
      </c>
      <c r="N50" s="4"/>
      <c r="O50" s="4">
        <v>-10227480063</v>
      </c>
      <c r="P50" s="4"/>
      <c r="Q50" s="4">
        <v>0</v>
      </c>
      <c r="R50" s="4"/>
      <c r="S50" s="4">
        <f t="shared" si="1"/>
        <v>-10227480063</v>
      </c>
      <c r="U50" s="6">
        <v>-5.3271757291602877E-3</v>
      </c>
      <c r="W50" s="20"/>
    </row>
    <row r="51" spans="1:23" ht="21" x14ac:dyDescent="0.55000000000000004">
      <c r="A51" s="2" t="s">
        <v>50</v>
      </c>
      <c r="C51" s="4">
        <v>0</v>
      </c>
      <c r="D51" s="4"/>
      <c r="E51" s="4">
        <v>2910578400</v>
      </c>
      <c r="F51" s="4"/>
      <c r="G51" s="4">
        <v>0</v>
      </c>
      <c r="H51" s="4"/>
      <c r="I51" s="4">
        <f t="shared" si="0"/>
        <v>2910578400</v>
      </c>
      <c r="K51" s="6">
        <v>1.2325159646195962E-2</v>
      </c>
      <c r="M51" s="4">
        <v>0</v>
      </c>
      <c r="N51" s="4"/>
      <c r="O51" s="4">
        <v>-248166623</v>
      </c>
      <c r="P51" s="4"/>
      <c r="Q51" s="4">
        <v>0</v>
      </c>
      <c r="R51" s="4"/>
      <c r="S51" s="4">
        <f t="shared" si="1"/>
        <v>-248166623</v>
      </c>
      <c r="U51" s="6">
        <v>-1.2926226232559229E-4</v>
      </c>
      <c r="W51" s="20"/>
    </row>
    <row r="52" spans="1:23" ht="21" x14ac:dyDescent="0.55000000000000004">
      <c r="A52" s="2" t="s">
        <v>44</v>
      </c>
      <c r="C52" s="4">
        <v>0</v>
      </c>
      <c r="D52" s="4"/>
      <c r="E52" s="4">
        <v>703593441</v>
      </c>
      <c r="F52" s="4"/>
      <c r="G52" s="4">
        <v>0</v>
      </c>
      <c r="H52" s="4"/>
      <c r="I52" s="4">
        <f t="shared" si="0"/>
        <v>703593441</v>
      </c>
      <c r="K52" s="6">
        <v>2.9794426724053746E-3</v>
      </c>
      <c r="M52" s="4">
        <v>0</v>
      </c>
      <c r="N52" s="4"/>
      <c r="O52" s="4">
        <v>163117293</v>
      </c>
      <c r="P52" s="4"/>
      <c r="Q52" s="4">
        <v>0</v>
      </c>
      <c r="R52" s="4"/>
      <c r="S52" s="4">
        <f t="shared" si="1"/>
        <v>163117293</v>
      </c>
      <c r="U52" s="6">
        <v>8.4962716028119952E-5</v>
      </c>
      <c r="W52" s="20"/>
    </row>
    <row r="53" spans="1:23" ht="21" x14ac:dyDescent="0.55000000000000004">
      <c r="A53" s="2" t="s">
        <v>18</v>
      </c>
      <c r="C53" s="4">
        <v>0</v>
      </c>
      <c r="D53" s="4"/>
      <c r="E53" s="4">
        <v>13791376455</v>
      </c>
      <c r="F53" s="4"/>
      <c r="G53" s="4">
        <v>0</v>
      </c>
      <c r="H53" s="4"/>
      <c r="I53" s="4">
        <f t="shared" si="0"/>
        <v>13791376455</v>
      </c>
      <c r="K53" s="6">
        <v>5.8401078132326936E-2</v>
      </c>
      <c r="M53" s="4">
        <v>0</v>
      </c>
      <c r="N53" s="4"/>
      <c r="O53" s="4">
        <v>8980367668</v>
      </c>
      <c r="P53" s="4"/>
      <c r="Q53" s="4">
        <v>0</v>
      </c>
      <c r="R53" s="4"/>
      <c r="S53" s="4">
        <f t="shared" si="1"/>
        <v>8980367668</v>
      </c>
      <c r="U53" s="6">
        <v>4.6775937362103833E-3</v>
      </c>
      <c r="W53" s="20"/>
    </row>
    <row r="54" spans="1:23" ht="21" x14ac:dyDescent="0.55000000000000004">
      <c r="A54" s="2" t="s">
        <v>23</v>
      </c>
      <c r="C54" s="4">
        <v>0</v>
      </c>
      <c r="D54" s="4"/>
      <c r="E54" s="4">
        <v>3407556629</v>
      </c>
      <c r="F54" s="4"/>
      <c r="G54" s="4">
        <v>0</v>
      </c>
      <c r="H54" s="4"/>
      <c r="I54" s="4">
        <f t="shared" si="0"/>
        <v>3407556629</v>
      </c>
      <c r="K54" s="6">
        <v>1.4429667813063667E-2</v>
      </c>
      <c r="M54" s="4">
        <v>0</v>
      </c>
      <c r="N54" s="4"/>
      <c r="O54" s="4">
        <v>-3169219363</v>
      </c>
      <c r="P54" s="4"/>
      <c r="Q54" s="4">
        <v>0</v>
      </c>
      <c r="R54" s="4"/>
      <c r="S54" s="4">
        <f t="shared" si="1"/>
        <v>-3169219363</v>
      </c>
      <c r="U54" s="6">
        <v>-1.6507476296175917E-3</v>
      </c>
      <c r="W54" s="20"/>
    </row>
    <row r="55" spans="1:23" ht="21" x14ac:dyDescent="0.55000000000000004">
      <c r="A55" s="2" t="s">
        <v>52</v>
      </c>
      <c r="C55" s="4">
        <v>0</v>
      </c>
      <c r="D55" s="4"/>
      <c r="E55" s="4">
        <v>6711625001</v>
      </c>
      <c r="F55" s="4"/>
      <c r="G55" s="4">
        <v>0</v>
      </c>
      <c r="H55" s="4"/>
      <c r="I55" s="4">
        <f t="shared" si="0"/>
        <v>6711625001</v>
      </c>
      <c r="K55" s="6">
        <v>2.8421103387122344E-2</v>
      </c>
      <c r="M55" s="4">
        <v>0</v>
      </c>
      <c r="N55" s="4"/>
      <c r="O55" s="4">
        <v>3114845607</v>
      </c>
      <c r="P55" s="4"/>
      <c r="Q55" s="4">
        <v>0</v>
      </c>
      <c r="R55" s="4"/>
      <c r="S55" s="4">
        <f t="shared" si="1"/>
        <v>3114845607</v>
      </c>
      <c r="U55" s="6">
        <v>1.6224260341236652E-3</v>
      </c>
      <c r="W55" s="20"/>
    </row>
    <row r="56" spans="1:23" ht="21" x14ac:dyDescent="0.55000000000000004">
      <c r="A56" s="2" t="s">
        <v>19</v>
      </c>
      <c r="C56" s="4">
        <v>0</v>
      </c>
      <c r="D56" s="4"/>
      <c r="E56" s="4">
        <v>1292265000</v>
      </c>
      <c r="F56" s="4"/>
      <c r="G56" s="4">
        <v>0</v>
      </c>
      <c r="H56" s="4"/>
      <c r="I56" s="4">
        <f t="shared" si="0"/>
        <v>1292265000</v>
      </c>
      <c r="K56" s="6">
        <v>5.4722361817126884E-3</v>
      </c>
      <c r="M56" s="4">
        <v>0</v>
      </c>
      <c r="N56" s="4"/>
      <c r="O56" s="4">
        <v>2489875560</v>
      </c>
      <c r="P56" s="4"/>
      <c r="Q56" s="4">
        <v>0</v>
      </c>
      <c r="R56" s="4"/>
      <c r="S56" s="4">
        <f t="shared" si="1"/>
        <v>2489875560</v>
      </c>
      <c r="U56" s="6">
        <v>1.2968986074924388E-3</v>
      </c>
      <c r="W56" s="20"/>
    </row>
    <row r="57" spans="1:23" ht="21" x14ac:dyDescent="0.55000000000000004">
      <c r="A57" s="2" t="s">
        <v>28</v>
      </c>
      <c r="C57" s="4">
        <v>0</v>
      </c>
      <c r="D57" s="4"/>
      <c r="E57" s="4">
        <v>5022225475</v>
      </c>
      <c r="F57" s="4"/>
      <c r="G57" s="4">
        <v>0</v>
      </c>
      <c r="H57" s="4"/>
      <c r="I57" s="4">
        <f t="shared" si="0"/>
        <v>5022225475</v>
      </c>
      <c r="K57" s="6">
        <v>2.1267158018683622E-2</v>
      </c>
      <c r="M57" s="4">
        <v>0</v>
      </c>
      <c r="N57" s="4"/>
      <c r="O57" s="4">
        <v>4122577727</v>
      </c>
      <c r="P57" s="4"/>
      <c r="Q57" s="4">
        <v>0</v>
      </c>
      <c r="R57" s="4"/>
      <c r="S57" s="4">
        <f t="shared" si="1"/>
        <v>4122577727</v>
      </c>
      <c r="U57" s="6">
        <v>2.1473222996837814E-3</v>
      </c>
      <c r="W57" s="20"/>
    </row>
    <row r="58" spans="1:23" ht="21" x14ac:dyDescent="0.55000000000000004">
      <c r="A58" s="2" t="s">
        <v>31</v>
      </c>
      <c r="C58" s="4">
        <v>0</v>
      </c>
      <c r="D58" s="4"/>
      <c r="E58" s="4">
        <v>5513830040</v>
      </c>
      <c r="F58" s="4"/>
      <c r="G58" s="4">
        <v>0</v>
      </c>
      <c r="H58" s="4"/>
      <c r="I58" s="4">
        <f t="shared" si="0"/>
        <v>5513830040</v>
      </c>
      <c r="K58" s="6">
        <v>2.3348910823014102E-2</v>
      </c>
      <c r="M58" s="4">
        <v>0</v>
      </c>
      <c r="N58" s="4"/>
      <c r="O58" s="4">
        <v>-21113862315</v>
      </c>
      <c r="P58" s="4"/>
      <c r="Q58" s="4">
        <v>61043002</v>
      </c>
      <c r="R58" s="4"/>
      <c r="S58" s="4">
        <f t="shared" si="1"/>
        <v>-21052819313</v>
      </c>
      <c r="U58" s="6">
        <v>-1.0997553080568644E-2</v>
      </c>
      <c r="W58" s="20"/>
    </row>
    <row r="59" spans="1:23" ht="21" x14ac:dyDescent="0.55000000000000004">
      <c r="A59" s="2" t="s">
        <v>42</v>
      </c>
      <c r="C59" s="4">
        <v>0</v>
      </c>
      <c r="D59" s="4"/>
      <c r="E59" s="4">
        <v>13306353300</v>
      </c>
      <c r="F59" s="4"/>
      <c r="G59" s="4">
        <v>0</v>
      </c>
      <c r="H59" s="4"/>
      <c r="I59" s="4">
        <f t="shared" si="0"/>
        <v>13306353300</v>
      </c>
      <c r="K59" s="6">
        <v>5.6347195021850802E-2</v>
      </c>
      <c r="M59" s="4">
        <v>20124507000</v>
      </c>
      <c r="N59" s="4"/>
      <c r="O59" s="4">
        <v>33060114899</v>
      </c>
      <c r="P59" s="4"/>
      <c r="Q59" s="4">
        <v>94915463271</v>
      </c>
      <c r="R59" s="4"/>
      <c r="S59" s="4">
        <f t="shared" si="1"/>
        <v>148100085170</v>
      </c>
      <c r="U59" s="6">
        <v>2.7702212588015831E-2</v>
      </c>
      <c r="W59" s="20"/>
    </row>
    <row r="60" spans="1:23" ht="21" x14ac:dyDescent="0.55000000000000004">
      <c r="A60" s="2" t="s">
        <v>20</v>
      </c>
      <c r="C60" s="4">
        <v>0</v>
      </c>
      <c r="D60" s="4"/>
      <c r="E60" s="4">
        <v>15516126450</v>
      </c>
      <c r="F60" s="4"/>
      <c r="G60" s="4">
        <v>0</v>
      </c>
      <c r="H60" s="4"/>
      <c r="I60" s="4">
        <f>C60+E60+G60</f>
        <v>15516126450</v>
      </c>
      <c r="K60" s="6">
        <v>6.5704718892579492E-2</v>
      </c>
      <c r="M60" s="4">
        <v>0</v>
      </c>
      <c r="N60" s="4"/>
      <c r="O60" s="4">
        <v>8957302407</v>
      </c>
      <c r="P60" s="4"/>
      <c r="Q60" s="4">
        <v>0</v>
      </c>
      <c r="R60" s="4"/>
      <c r="S60" s="4">
        <f t="shared" si="1"/>
        <v>8957302407</v>
      </c>
      <c r="U60" s="6">
        <v>4.6655797603503404E-3</v>
      </c>
      <c r="W60" s="20"/>
    </row>
    <row r="61" spans="1:23" ht="21" x14ac:dyDescent="0.55000000000000004">
      <c r="A61" s="2" t="s">
        <v>159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f t="shared" ref="I61:I94" si="2">C61+E61+G61</f>
        <v>0</v>
      </c>
      <c r="K61" s="6">
        <v>0</v>
      </c>
      <c r="M61" s="4">
        <v>367500000</v>
      </c>
      <c r="N61" s="4"/>
      <c r="O61" s="4">
        <v>0</v>
      </c>
      <c r="P61" s="4"/>
      <c r="Q61" s="4">
        <v>34033043970</v>
      </c>
      <c r="R61" s="4"/>
      <c r="S61" s="4">
        <f t="shared" si="1"/>
        <v>34400543970</v>
      </c>
      <c r="T61" s="4"/>
      <c r="U61" s="6">
        <v>1.9141930059085813E-4</v>
      </c>
      <c r="W61" s="20"/>
    </row>
    <row r="62" spans="1:23" ht="21" x14ac:dyDescent="0.55000000000000004">
      <c r="A62" s="2" t="s">
        <v>160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f t="shared" si="2"/>
        <v>0</v>
      </c>
      <c r="K62" s="6">
        <v>0</v>
      </c>
      <c r="M62" s="4">
        <v>29580000000</v>
      </c>
      <c r="N62" s="4"/>
      <c r="O62" s="4">
        <v>0</v>
      </c>
      <c r="P62" s="4"/>
      <c r="Q62" s="4">
        <v>26629859740</v>
      </c>
      <c r="R62" s="4"/>
      <c r="S62" s="4">
        <f t="shared" si="1"/>
        <v>56209859740</v>
      </c>
      <c r="T62" s="4"/>
      <c r="U62" s="6">
        <v>1.5407300439394787E-2</v>
      </c>
      <c r="W62" s="20"/>
    </row>
    <row r="63" spans="1:23" ht="21" x14ac:dyDescent="0.55000000000000004">
      <c r="A63" s="2" t="s">
        <v>161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f t="shared" si="2"/>
        <v>0</v>
      </c>
      <c r="K63" s="6">
        <v>0</v>
      </c>
      <c r="M63" s="4">
        <v>2037163</v>
      </c>
      <c r="N63" s="4"/>
      <c r="O63" s="4">
        <v>0</v>
      </c>
      <c r="P63" s="4"/>
      <c r="Q63" s="4">
        <v>83811138</v>
      </c>
      <c r="R63" s="4"/>
      <c r="S63" s="4">
        <f t="shared" si="1"/>
        <v>85848301</v>
      </c>
      <c r="T63" s="4"/>
      <c r="U63" s="6">
        <v>1.0610947391825152E-6</v>
      </c>
      <c r="W63" s="20"/>
    </row>
    <row r="64" spans="1:23" ht="21" x14ac:dyDescent="0.55000000000000004">
      <c r="A64" s="2" t="s">
        <v>156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f t="shared" si="2"/>
        <v>0</v>
      </c>
      <c r="K64" s="6">
        <v>0</v>
      </c>
      <c r="M64" s="4">
        <v>0</v>
      </c>
      <c r="N64" s="4"/>
      <c r="O64" s="4">
        <v>27132452672</v>
      </c>
      <c r="P64" s="4"/>
      <c r="Q64" s="4">
        <v>0</v>
      </c>
      <c r="R64" s="4"/>
      <c r="S64" s="4">
        <f>M64+O64+Q64</f>
        <v>27132452672</v>
      </c>
      <c r="T64" s="4"/>
      <c r="U64" s="6">
        <v>1.4132449289221225E-2</v>
      </c>
      <c r="W64" s="20"/>
    </row>
    <row r="65" spans="1:23" ht="21" x14ac:dyDescent="0.55000000000000004">
      <c r="A65" s="2" t="s">
        <v>165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f t="shared" si="2"/>
        <v>0</v>
      </c>
      <c r="K65" s="6">
        <v>0</v>
      </c>
      <c r="M65" s="4">
        <v>0</v>
      </c>
      <c r="N65" s="4"/>
      <c r="O65" s="4">
        <v>0</v>
      </c>
      <c r="P65" s="4"/>
      <c r="Q65" s="4">
        <v>-680050925</v>
      </c>
      <c r="R65" s="4"/>
      <c r="S65" s="4">
        <f t="shared" ref="S65:S94" si="3">M65+O65+Q65</f>
        <v>-680050925</v>
      </c>
      <c r="T65" s="4"/>
      <c r="U65" s="6">
        <v>-3.5421733994466973E-4</v>
      </c>
      <c r="W65" s="20"/>
    </row>
    <row r="66" spans="1:23" ht="21" x14ac:dyDescent="0.55000000000000004">
      <c r="A66" s="2" t="s">
        <v>167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f t="shared" si="2"/>
        <v>0</v>
      </c>
      <c r="K66" s="6">
        <v>0</v>
      </c>
      <c r="M66" s="4">
        <v>0</v>
      </c>
      <c r="N66" s="4"/>
      <c r="O66" s="4">
        <v>0</v>
      </c>
      <c r="P66" s="4"/>
      <c r="Q66" s="4">
        <v>53047564</v>
      </c>
      <c r="R66" s="4"/>
      <c r="S66" s="4">
        <f t="shared" si="3"/>
        <v>53047564</v>
      </c>
      <c r="T66" s="4"/>
      <c r="U66" s="6">
        <v>2.7630823398445673E-5</v>
      </c>
      <c r="W66" s="20"/>
    </row>
    <row r="67" spans="1:23" ht="21" x14ac:dyDescent="0.55000000000000004">
      <c r="A67" s="2" t="s">
        <v>169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f t="shared" si="2"/>
        <v>0</v>
      </c>
      <c r="K67" s="6">
        <v>0</v>
      </c>
      <c r="M67" s="4">
        <v>0</v>
      </c>
      <c r="N67" s="4"/>
      <c r="O67" s="4">
        <v>0</v>
      </c>
      <c r="P67" s="4"/>
      <c r="Q67" s="4">
        <v>86733611</v>
      </c>
      <c r="R67" s="4"/>
      <c r="S67" s="4">
        <f t="shared" si="3"/>
        <v>86733611</v>
      </c>
      <c r="T67" s="4"/>
      <c r="U67" s="6">
        <v>4.5176835796842342E-5</v>
      </c>
      <c r="W67" s="20"/>
    </row>
    <row r="68" spans="1:23" ht="21" x14ac:dyDescent="0.55000000000000004">
      <c r="A68" s="2" t="s">
        <v>170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f t="shared" si="2"/>
        <v>0</v>
      </c>
      <c r="K68" s="6">
        <v>0</v>
      </c>
      <c r="M68" s="4">
        <v>0</v>
      </c>
      <c r="N68" s="4"/>
      <c r="O68" s="4">
        <v>0</v>
      </c>
      <c r="P68" s="4"/>
      <c r="Q68" s="4">
        <v>49230303292</v>
      </c>
      <c r="R68" s="4"/>
      <c r="S68" s="4">
        <f t="shared" si="3"/>
        <v>49230303292</v>
      </c>
      <c r="T68" s="4"/>
      <c r="U68" s="6">
        <v>2.5642531221851596E-2</v>
      </c>
      <c r="W68" s="20"/>
    </row>
    <row r="69" spans="1:23" ht="21" x14ac:dyDescent="0.55000000000000004">
      <c r="A69" s="2" t="s">
        <v>173</v>
      </c>
      <c r="C69" s="4">
        <v>0</v>
      </c>
      <c r="D69" s="4"/>
      <c r="E69" s="4">
        <v>0</v>
      </c>
      <c r="F69" s="4"/>
      <c r="G69" s="4">
        <v>0</v>
      </c>
      <c r="H69" s="4"/>
      <c r="I69" s="4">
        <f t="shared" si="2"/>
        <v>0</v>
      </c>
      <c r="K69" s="6">
        <v>0</v>
      </c>
      <c r="M69" s="4">
        <v>0</v>
      </c>
      <c r="N69" s="4"/>
      <c r="O69" s="4">
        <v>0</v>
      </c>
      <c r="P69" s="4"/>
      <c r="Q69" s="4">
        <v>2794245000</v>
      </c>
      <c r="R69" s="4"/>
      <c r="S69" s="4">
        <f t="shared" si="3"/>
        <v>2794245000</v>
      </c>
      <c r="T69" s="4"/>
      <c r="U69" s="6">
        <v>1.4554351662027277E-3</v>
      </c>
      <c r="W69" s="20"/>
    </row>
    <row r="70" spans="1:23" ht="21" x14ac:dyDescent="0.55000000000000004">
      <c r="A70" s="2" t="s">
        <v>175</v>
      </c>
      <c r="C70" s="4">
        <v>0</v>
      </c>
      <c r="D70" s="4"/>
      <c r="E70" s="4">
        <v>0</v>
      </c>
      <c r="F70" s="4"/>
      <c r="G70" s="4">
        <v>0</v>
      </c>
      <c r="H70" s="4"/>
      <c r="I70" s="4">
        <f t="shared" si="2"/>
        <v>0</v>
      </c>
      <c r="K70" s="6">
        <v>0</v>
      </c>
      <c r="M70" s="4">
        <v>0</v>
      </c>
      <c r="N70" s="4"/>
      <c r="O70" s="4">
        <v>0</v>
      </c>
      <c r="P70" s="4"/>
      <c r="Q70" s="4">
        <v>10814025200</v>
      </c>
      <c r="R70" s="4"/>
      <c r="S70" s="4">
        <f t="shared" si="3"/>
        <v>10814025200</v>
      </c>
      <c r="T70" s="4"/>
      <c r="U70" s="6">
        <v>5.6326888172950063E-3</v>
      </c>
      <c r="W70" s="20"/>
    </row>
    <row r="71" spans="1:23" ht="21" x14ac:dyDescent="0.55000000000000004">
      <c r="A71" s="2" t="s">
        <v>176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f t="shared" si="2"/>
        <v>0</v>
      </c>
      <c r="K71" s="6">
        <v>0</v>
      </c>
      <c r="M71" s="4">
        <v>0</v>
      </c>
      <c r="N71" s="4"/>
      <c r="O71" s="4">
        <v>0</v>
      </c>
      <c r="P71" s="4"/>
      <c r="Q71" s="4">
        <v>3008903215</v>
      </c>
      <c r="R71" s="4"/>
      <c r="S71" s="4">
        <f t="shared" si="3"/>
        <v>3008903215</v>
      </c>
      <c r="T71" s="4"/>
      <c r="U71" s="6">
        <v>1.5672439427507061E-3</v>
      </c>
      <c r="W71" s="20"/>
    </row>
    <row r="72" spans="1:23" ht="21" x14ac:dyDescent="0.55000000000000004">
      <c r="A72" s="2" t="s">
        <v>177</v>
      </c>
      <c r="C72" s="4">
        <v>0</v>
      </c>
      <c r="D72" s="4"/>
      <c r="E72" s="4">
        <v>0</v>
      </c>
      <c r="F72" s="4"/>
      <c r="G72" s="4">
        <v>0</v>
      </c>
      <c r="H72" s="4"/>
      <c r="I72" s="4">
        <f t="shared" si="2"/>
        <v>0</v>
      </c>
      <c r="K72" s="6">
        <v>0</v>
      </c>
      <c r="M72" s="4">
        <v>0</v>
      </c>
      <c r="N72" s="4"/>
      <c r="O72" s="4">
        <v>0</v>
      </c>
      <c r="P72" s="4"/>
      <c r="Q72" s="4">
        <v>-160347307</v>
      </c>
      <c r="R72" s="4"/>
      <c r="S72" s="4">
        <f t="shared" si="3"/>
        <v>-160347307</v>
      </c>
      <c r="T72" s="4"/>
      <c r="U72" s="6">
        <v>-8.3519916619231591E-5</v>
      </c>
      <c r="W72" s="20"/>
    </row>
    <row r="73" spans="1:23" ht="21" x14ac:dyDescent="0.55000000000000004">
      <c r="A73" s="2" t="s">
        <v>178</v>
      </c>
      <c r="C73" s="4">
        <v>0</v>
      </c>
      <c r="D73" s="4"/>
      <c r="E73" s="4">
        <v>0</v>
      </c>
      <c r="F73" s="4"/>
      <c r="G73" s="4">
        <v>0</v>
      </c>
      <c r="H73" s="4"/>
      <c r="I73" s="4">
        <f t="shared" si="2"/>
        <v>0</v>
      </c>
      <c r="K73" s="6">
        <v>0</v>
      </c>
      <c r="M73" s="4">
        <v>0</v>
      </c>
      <c r="N73" s="4"/>
      <c r="O73" s="4">
        <v>0</v>
      </c>
      <c r="P73" s="4"/>
      <c r="Q73" s="4">
        <v>9000054000</v>
      </c>
      <c r="R73" s="4"/>
      <c r="S73" s="4">
        <f t="shared" si="3"/>
        <v>9000054000</v>
      </c>
      <c r="T73" s="4"/>
      <c r="U73" s="6">
        <v>4.6878477332243677E-3</v>
      </c>
      <c r="W73" s="20"/>
    </row>
    <row r="74" spans="1:23" ht="21" x14ac:dyDescent="0.55000000000000004">
      <c r="A74" s="2" t="s">
        <v>184</v>
      </c>
      <c r="C74" s="4">
        <v>0</v>
      </c>
      <c r="D74" s="4"/>
      <c r="E74" s="4">
        <v>0</v>
      </c>
      <c r="F74" s="4"/>
      <c r="G74" s="4">
        <v>0</v>
      </c>
      <c r="H74" s="4"/>
      <c r="I74" s="4">
        <f t="shared" si="2"/>
        <v>0</v>
      </c>
      <c r="K74" s="6">
        <v>0</v>
      </c>
      <c r="M74" s="4">
        <v>0</v>
      </c>
      <c r="N74" s="4"/>
      <c r="O74" s="4">
        <v>0</v>
      </c>
      <c r="P74" s="4"/>
      <c r="Q74" s="4">
        <v>4571663633</v>
      </c>
      <c r="R74" s="4"/>
      <c r="S74" s="4">
        <f t="shared" si="3"/>
        <v>4571663633</v>
      </c>
      <c r="T74" s="4"/>
      <c r="U74" s="6">
        <v>2.3812371569129839E-3</v>
      </c>
      <c r="W74" s="20"/>
    </row>
    <row r="75" spans="1:23" ht="21" x14ac:dyDescent="0.55000000000000004">
      <c r="A75" s="2" t="s">
        <v>185</v>
      </c>
      <c r="C75" s="4">
        <v>0</v>
      </c>
      <c r="D75" s="4"/>
      <c r="E75" s="4">
        <v>0</v>
      </c>
      <c r="F75" s="4"/>
      <c r="G75" s="4">
        <v>0</v>
      </c>
      <c r="H75" s="4"/>
      <c r="I75" s="4">
        <f t="shared" si="2"/>
        <v>0</v>
      </c>
      <c r="K75" s="6">
        <v>0</v>
      </c>
      <c r="M75" s="4">
        <v>0</v>
      </c>
      <c r="N75" s="4"/>
      <c r="O75" s="4">
        <v>0</v>
      </c>
      <c r="P75" s="4"/>
      <c r="Q75" s="4">
        <v>4400221684</v>
      </c>
      <c r="R75" s="4"/>
      <c r="S75" s="4">
        <f t="shared" si="3"/>
        <v>4400221684</v>
      </c>
      <c r="T75" s="4"/>
      <c r="U75" s="6">
        <v>2.2919383869279128E-3</v>
      </c>
      <c r="W75" s="20"/>
    </row>
    <row r="76" spans="1:23" ht="21" x14ac:dyDescent="0.55000000000000004">
      <c r="A76" s="2" t="s">
        <v>186</v>
      </c>
      <c r="C76" s="4">
        <v>0</v>
      </c>
      <c r="D76" s="4"/>
      <c r="E76" s="4">
        <v>0</v>
      </c>
      <c r="F76" s="4"/>
      <c r="G76" s="4">
        <v>0</v>
      </c>
      <c r="H76" s="4"/>
      <c r="I76" s="4">
        <f t="shared" si="2"/>
        <v>0</v>
      </c>
      <c r="K76" s="6">
        <v>0</v>
      </c>
      <c r="M76" s="4">
        <v>0</v>
      </c>
      <c r="N76" s="4"/>
      <c r="O76" s="4">
        <v>0</v>
      </c>
      <c r="P76" s="4"/>
      <c r="Q76" s="4">
        <v>20190078286</v>
      </c>
      <c r="R76" s="4"/>
      <c r="S76" s="4">
        <f t="shared" si="3"/>
        <v>20190078286</v>
      </c>
      <c r="T76" s="4"/>
      <c r="U76" s="6">
        <v>1.0516382760219841E-2</v>
      </c>
      <c r="W76" s="20"/>
    </row>
    <row r="77" spans="1:23" ht="21" x14ac:dyDescent="0.55000000000000004">
      <c r="A77" s="2" t="s">
        <v>189</v>
      </c>
      <c r="C77" s="4">
        <v>0</v>
      </c>
      <c r="D77" s="4"/>
      <c r="E77" s="4">
        <v>0</v>
      </c>
      <c r="F77" s="4"/>
      <c r="G77" s="4">
        <v>0</v>
      </c>
      <c r="H77" s="4"/>
      <c r="I77" s="4">
        <f t="shared" si="2"/>
        <v>0</v>
      </c>
      <c r="K77" s="6">
        <v>0</v>
      </c>
      <c r="M77" s="4">
        <v>0</v>
      </c>
      <c r="N77" s="4"/>
      <c r="O77" s="4">
        <v>0</v>
      </c>
      <c r="P77" s="4"/>
      <c r="Q77" s="4">
        <v>1705128147</v>
      </c>
      <c r="R77" s="4"/>
      <c r="S77" s="4">
        <f t="shared" si="3"/>
        <v>1705128147</v>
      </c>
      <c r="T77" s="4"/>
      <c r="U77" s="6">
        <v>8.8814812875245158E-4</v>
      </c>
      <c r="W77" s="20"/>
    </row>
    <row r="78" spans="1:23" ht="21" x14ac:dyDescent="0.55000000000000004">
      <c r="A78" s="2" t="s">
        <v>190</v>
      </c>
      <c r="C78" s="4">
        <v>0</v>
      </c>
      <c r="D78" s="4"/>
      <c r="E78" s="4">
        <v>0</v>
      </c>
      <c r="F78" s="4"/>
      <c r="G78" s="4">
        <v>0</v>
      </c>
      <c r="H78" s="4"/>
      <c r="I78" s="4">
        <f t="shared" si="2"/>
        <v>0</v>
      </c>
      <c r="K78" s="6">
        <v>0</v>
      </c>
      <c r="M78" s="4">
        <v>0</v>
      </c>
      <c r="N78" s="4"/>
      <c r="O78" s="4">
        <v>0</v>
      </c>
      <c r="P78" s="4"/>
      <c r="Q78" s="4">
        <v>21031213719</v>
      </c>
      <c r="R78" s="4"/>
      <c r="S78" s="4">
        <f t="shared" si="3"/>
        <v>21031213719</v>
      </c>
      <c r="T78" s="4"/>
      <c r="U78" s="6">
        <v>1.0954504001817253E-2</v>
      </c>
      <c r="W78" s="20"/>
    </row>
    <row r="79" spans="1:23" ht="21" x14ac:dyDescent="0.55000000000000004">
      <c r="A79" s="2" t="s">
        <v>192</v>
      </c>
      <c r="C79" s="4">
        <v>0</v>
      </c>
      <c r="D79" s="4"/>
      <c r="E79" s="4">
        <v>0</v>
      </c>
      <c r="F79" s="4"/>
      <c r="G79" s="4">
        <v>0</v>
      </c>
      <c r="H79" s="4"/>
      <c r="I79" s="4">
        <f t="shared" si="2"/>
        <v>0</v>
      </c>
      <c r="K79" s="6">
        <v>0</v>
      </c>
      <c r="M79" s="4">
        <v>0</v>
      </c>
      <c r="N79" s="4"/>
      <c r="O79" s="4">
        <v>0</v>
      </c>
      <c r="P79" s="4"/>
      <c r="Q79" s="4">
        <v>49163704424</v>
      </c>
      <c r="R79" s="4"/>
      <c r="S79" s="4">
        <f t="shared" si="3"/>
        <v>49163704424</v>
      </c>
      <c r="T79" s="4"/>
      <c r="U79" s="6">
        <v>2.5607841946388456E-2</v>
      </c>
      <c r="W79" s="20"/>
    </row>
    <row r="80" spans="1:23" ht="21" x14ac:dyDescent="0.55000000000000004">
      <c r="A80" s="2" t="s">
        <v>193</v>
      </c>
      <c r="C80" s="4">
        <v>0</v>
      </c>
      <c r="D80" s="4"/>
      <c r="E80" s="4">
        <v>0</v>
      </c>
      <c r="F80" s="4"/>
      <c r="G80" s="4">
        <v>0</v>
      </c>
      <c r="H80" s="4"/>
      <c r="I80" s="4">
        <f t="shared" si="2"/>
        <v>0</v>
      </c>
      <c r="K80" s="6">
        <v>0</v>
      </c>
      <c r="M80" s="4">
        <v>0</v>
      </c>
      <c r="N80" s="4"/>
      <c r="O80" s="4">
        <v>0</v>
      </c>
      <c r="P80" s="4"/>
      <c r="Q80" s="4">
        <v>16413121</v>
      </c>
      <c r="R80" s="4"/>
      <c r="S80" s="4">
        <f t="shared" si="3"/>
        <v>16413121</v>
      </c>
      <c r="T80" s="4"/>
      <c r="U80" s="6">
        <v>8.5490833804983022E-6</v>
      </c>
      <c r="W80" s="20"/>
    </row>
    <row r="81" spans="1:23" ht="21" x14ac:dyDescent="0.55000000000000004">
      <c r="A81" s="2" t="s">
        <v>195</v>
      </c>
      <c r="C81" s="4">
        <v>0</v>
      </c>
      <c r="D81" s="4"/>
      <c r="E81" s="4">
        <v>0</v>
      </c>
      <c r="F81" s="4"/>
      <c r="G81" s="4">
        <v>0</v>
      </c>
      <c r="H81" s="4"/>
      <c r="I81" s="4">
        <f t="shared" si="2"/>
        <v>0</v>
      </c>
      <c r="K81" s="6">
        <v>0</v>
      </c>
      <c r="M81" s="4">
        <v>0</v>
      </c>
      <c r="N81" s="4"/>
      <c r="O81" s="4">
        <v>0</v>
      </c>
      <c r="P81" s="4"/>
      <c r="Q81" s="4">
        <v>64084968925</v>
      </c>
      <c r="R81" s="4"/>
      <c r="S81" s="4">
        <f t="shared" si="3"/>
        <v>64084968925</v>
      </c>
      <c r="T81" s="4"/>
      <c r="U81" s="6">
        <v>3.337986375513028E-2</v>
      </c>
      <c r="W81" s="20"/>
    </row>
    <row r="82" spans="1:23" ht="21" x14ac:dyDescent="0.55000000000000004">
      <c r="A82" s="2" t="s">
        <v>197</v>
      </c>
      <c r="C82" s="4">
        <v>0</v>
      </c>
      <c r="D82" s="4"/>
      <c r="E82" s="4">
        <v>0</v>
      </c>
      <c r="F82" s="4"/>
      <c r="G82" s="4">
        <v>0</v>
      </c>
      <c r="H82" s="4"/>
      <c r="I82" s="4">
        <f t="shared" si="2"/>
        <v>0</v>
      </c>
      <c r="K82" s="6">
        <v>0</v>
      </c>
      <c r="M82" s="4">
        <v>0</v>
      </c>
      <c r="N82" s="4"/>
      <c r="O82" s="4">
        <v>0</v>
      </c>
      <c r="P82" s="4"/>
      <c r="Q82" s="4">
        <v>6368417000</v>
      </c>
      <c r="R82" s="4"/>
      <c r="S82" s="4">
        <f t="shared" si="3"/>
        <v>6368417000</v>
      </c>
      <c r="T82" s="4"/>
      <c r="U82" s="6">
        <v>3.3171100081930095E-3</v>
      </c>
      <c r="W82" s="20"/>
    </row>
    <row r="83" spans="1:23" ht="21" x14ac:dyDescent="0.55000000000000004">
      <c r="A83" s="2" t="s">
        <v>199</v>
      </c>
      <c r="C83" s="4">
        <v>0</v>
      </c>
      <c r="D83" s="4"/>
      <c r="E83" s="4">
        <v>0</v>
      </c>
      <c r="F83" s="4"/>
      <c r="G83" s="4">
        <v>0</v>
      </c>
      <c r="H83" s="4"/>
      <c r="I83" s="4">
        <f t="shared" si="2"/>
        <v>0</v>
      </c>
      <c r="K83" s="6">
        <v>0</v>
      </c>
      <c r="M83" s="4">
        <v>0</v>
      </c>
      <c r="N83" s="4"/>
      <c r="O83" s="4">
        <v>0</v>
      </c>
      <c r="P83" s="4"/>
      <c r="Q83" s="4">
        <v>1848221590</v>
      </c>
      <c r="R83" s="4"/>
      <c r="S83" s="4">
        <f t="shared" si="3"/>
        <v>1848221590</v>
      </c>
      <c r="T83" s="4"/>
      <c r="U83" s="6">
        <v>9.6268104515571094E-4</v>
      </c>
      <c r="W83" s="20"/>
    </row>
    <row r="84" spans="1:23" ht="21" x14ac:dyDescent="0.55000000000000004">
      <c r="A84" s="2" t="s">
        <v>200</v>
      </c>
      <c r="C84" s="4">
        <v>0</v>
      </c>
      <c r="D84" s="4"/>
      <c r="E84" s="4">
        <v>0</v>
      </c>
      <c r="F84" s="4"/>
      <c r="G84" s="4">
        <v>0</v>
      </c>
      <c r="H84" s="4"/>
      <c r="I84" s="4">
        <f t="shared" si="2"/>
        <v>0</v>
      </c>
      <c r="K84" s="6">
        <v>0</v>
      </c>
      <c r="M84" s="4">
        <v>0</v>
      </c>
      <c r="N84" s="4"/>
      <c r="O84" s="4">
        <v>0</v>
      </c>
      <c r="P84" s="4"/>
      <c r="Q84" s="4">
        <v>43895155380</v>
      </c>
      <c r="R84" s="4"/>
      <c r="S84" s="4">
        <f t="shared" si="3"/>
        <v>43895155380</v>
      </c>
      <c r="T84" s="4"/>
      <c r="U84" s="6">
        <v>2.2863618890249373E-2</v>
      </c>
      <c r="W84" s="20"/>
    </row>
    <row r="85" spans="1:23" ht="21" x14ac:dyDescent="0.55000000000000004">
      <c r="A85" s="2" t="s">
        <v>201</v>
      </c>
      <c r="C85" s="4">
        <v>0</v>
      </c>
      <c r="D85" s="4"/>
      <c r="E85" s="4">
        <v>0</v>
      </c>
      <c r="F85" s="4"/>
      <c r="G85" s="4">
        <v>0</v>
      </c>
      <c r="H85" s="4"/>
      <c r="I85" s="4">
        <f t="shared" si="2"/>
        <v>0</v>
      </c>
      <c r="K85" s="6">
        <v>0</v>
      </c>
      <c r="M85" s="4">
        <v>0</v>
      </c>
      <c r="N85" s="4"/>
      <c r="O85" s="4">
        <v>0</v>
      </c>
      <c r="P85" s="4"/>
      <c r="Q85" s="4">
        <v>23544811417</v>
      </c>
      <c r="R85" s="4"/>
      <c r="S85" s="4">
        <f t="shared" si="3"/>
        <v>23544811417</v>
      </c>
      <c r="T85" s="4"/>
      <c r="U85" s="6">
        <v>1.2263758731934127E-2</v>
      </c>
      <c r="W85" s="20"/>
    </row>
    <row r="86" spans="1:23" ht="21" x14ac:dyDescent="0.55000000000000004">
      <c r="A86" s="2" t="s">
        <v>202</v>
      </c>
      <c r="C86" s="4">
        <v>0</v>
      </c>
      <c r="D86" s="4"/>
      <c r="E86" s="4">
        <v>0</v>
      </c>
      <c r="F86" s="4"/>
      <c r="G86" s="4">
        <v>0</v>
      </c>
      <c r="H86" s="4"/>
      <c r="I86" s="4">
        <f t="shared" si="2"/>
        <v>0</v>
      </c>
      <c r="K86" s="6">
        <v>0</v>
      </c>
      <c r="M86" s="4">
        <v>0</v>
      </c>
      <c r="N86" s="4"/>
      <c r="O86" s="4">
        <v>0</v>
      </c>
      <c r="P86" s="4"/>
      <c r="Q86" s="4">
        <v>7436829450</v>
      </c>
      <c r="R86" s="4"/>
      <c r="S86" s="4">
        <f t="shared" si="3"/>
        <v>7436829450</v>
      </c>
      <c r="T86" s="4"/>
      <c r="U86" s="6">
        <v>3.873612767163255E-3</v>
      </c>
      <c r="W86" s="20"/>
    </row>
    <row r="87" spans="1:23" ht="21" x14ac:dyDescent="0.55000000000000004">
      <c r="A87" s="2" t="s">
        <v>203</v>
      </c>
      <c r="C87" s="4">
        <v>0</v>
      </c>
      <c r="D87" s="4"/>
      <c r="E87" s="4">
        <v>0</v>
      </c>
      <c r="F87" s="4"/>
      <c r="G87" s="4">
        <v>0</v>
      </c>
      <c r="H87" s="4"/>
      <c r="I87" s="4">
        <f t="shared" si="2"/>
        <v>0</v>
      </c>
      <c r="K87" s="6">
        <v>0</v>
      </c>
      <c r="M87" s="4">
        <v>0</v>
      </c>
      <c r="N87" s="4"/>
      <c r="O87" s="4">
        <v>0</v>
      </c>
      <c r="P87" s="4"/>
      <c r="Q87" s="4">
        <v>47626813998</v>
      </c>
      <c r="R87" s="4"/>
      <c r="S87" s="4">
        <f t="shared" si="3"/>
        <v>47626813998</v>
      </c>
      <c r="T87" s="4"/>
      <c r="U87" s="6">
        <v>2.4807323605083136E-2</v>
      </c>
      <c r="W87" s="20"/>
    </row>
    <row r="88" spans="1:23" ht="21" x14ac:dyDescent="0.55000000000000004">
      <c r="A88" s="2" t="s">
        <v>206</v>
      </c>
      <c r="C88" s="4">
        <v>0</v>
      </c>
      <c r="D88" s="4"/>
      <c r="E88" s="4">
        <v>0</v>
      </c>
      <c r="F88" s="4"/>
      <c r="G88" s="4">
        <v>0</v>
      </c>
      <c r="H88" s="4"/>
      <c r="I88" s="4">
        <f t="shared" si="2"/>
        <v>0</v>
      </c>
      <c r="K88" s="6">
        <v>0</v>
      </c>
      <c r="M88" s="4">
        <v>0</v>
      </c>
      <c r="N88" s="4"/>
      <c r="O88" s="4">
        <v>0</v>
      </c>
      <c r="P88" s="4"/>
      <c r="Q88" s="4">
        <v>4761098428</v>
      </c>
      <c r="R88" s="4"/>
      <c r="S88" s="4">
        <f t="shared" si="3"/>
        <v>4761098428</v>
      </c>
      <c r="T88" s="4"/>
      <c r="U88" s="6">
        <v>2.4799078398149502E-3</v>
      </c>
      <c r="W88" s="20"/>
    </row>
    <row r="89" spans="1:23" ht="21" x14ac:dyDescent="0.55000000000000004">
      <c r="A89" s="2" t="s">
        <v>207</v>
      </c>
      <c r="C89" s="4">
        <v>0</v>
      </c>
      <c r="D89" s="4"/>
      <c r="E89" s="4">
        <v>0</v>
      </c>
      <c r="F89" s="4"/>
      <c r="G89" s="4">
        <v>0</v>
      </c>
      <c r="H89" s="4"/>
      <c r="I89" s="4">
        <f t="shared" si="2"/>
        <v>0</v>
      </c>
      <c r="K89" s="6">
        <v>0</v>
      </c>
      <c r="M89" s="4">
        <v>0</v>
      </c>
      <c r="N89" s="4"/>
      <c r="O89" s="4">
        <v>0</v>
      </c>
      <c r="P89" s="4"/>
      <c r="Q89" s="4">
        <v>19353655653</v>
      </c>
      <c r="R89" s="4"/>
      <c r="S89" s="4">
        <f t="shared" si="3"/>
        <v>19353655653</v>
      </c>
      <c r="T89" s="4"/>
      <c r="U89" s="6">
        <v>1.0080716269315832E-2</v>
      </c>
      <c r="W89" s="20"/>
    </row>
    <row r="90" spans="1:23" ht="21" x14ac:dyDescent="0.55000000000000004">
      <c r="A90" s="2" t="s">
        <v>208</v>
      </c>
      <c r="C90" s="4">
        <v>0</v>
      </c>
      <c r="D90" s="4"/>
      <c r="E90" s="4">
        <v>0</v>
      </c>
      <c r="F90" s="4"/>
      <c r="G90" s="4">
        <v>0</v>
      </c>
      <c r="H90" s="4"/>
      <c r="I90" s="4">
        <f t="shared" si="2"/>
        <v>0</v>
      </c>
      <c r="K90" s="6">
        <v>0</v>
      </c>
      <c r="M90" s="4">
        <v>0</v>
      </c>
      <c r="N90" s="4"/>
      <c r="O90" s="4">
        <v>0</v>
      </c>
      <c r="P90" s="4"/>
      <c r="Q90" s="4">
        <v>7620444004</v>
      </c>
      <c r="R90" s="4"/>
      <c r="S90" s="4">
        <f t="shared" si="3"/>
        <v>7620444004</v>
      </c>
      <c r="T90" s="4"/>
      <c r="U90" s="6">
        <v>3.9692518678570848E-3</v>
      </c>
      <c r="W90" s="20"/>
    </row>
    <row r="91" spans="1:23" ht="21" x14ac:dyDescent="0.55000000000000004">
      <c r="A91" s="2" t="s">
        <v>211</v>
      </c>
      <c r="C91" s="4">
        <v>0</v>
      </c>
      <c r="D91" s="4"/>
      <c r="E91" s="4">
        <v>0</v>
      </c>
      <c r="F91" s="4"/>
      <c r="G91" s="4">
        <v>0</v>
      </c>
      <c r="H91" s="4"/>
      <c r="I91" s="4">
        <f t="shared" si="2"/>
        <v>0</v>
      </c>
      <c r="K91" s="6">
        <v>0</v>
      </c>
      <c r="M91" s="4">
        <v>0</v>
      </c>
      <c r="N91" s="4"/>
      <c r="O91" s="4">
        <v>0</v>
      </c>
      <c r="P91" s="4"/>
      <c r="Q91" s="4">
        <v>-357207724</v>
      </c>
      <c r="R91" s="4"/>
      <c r="S91" s="4">
        <f t="shared" si="3"/>
        <v>-357207724</v>
      </c>
      <c r="T91" s="4"/>
      <c r="U91" s="6">
        <v>-1.8605837467682257E-4</v>
      </c>
      <c r="W91" s="20"/>
    </row>
    <row r="92" spans="1:23" ht="21" x14ac:dyDescent="0.55000000000000004">
      <c r="A92" s="2" t="s">
        <v>212</v>
      </c>
      <c r="C92" s="4">
        <v>0</v>
      </c>
      <c r="D92" s="4"/>
      <c r="E92" s="4">
        <v>0</v>
      </c>
      <c r="F92" s="4"/>
      <c r="G92" s="4">
        <v>0</v>
      </c>
      <c r="H92" s="4"/>
      <c r="I92" s="4">
        <f t="shared" si="2"/>
        <v>0</v>
      </c>
      <c r="K92" s="6">
        <v>0</v>
      </c>
      <c r="M92" s="4">
        <v>0</v>
      </c>
      <c r="N92" s="4"/>
      <c r="O92" s="4">
        <v>0</v>
      </c>
      <c r="P92" s="4"/>
      <c r="Q92" s="4">
        <v>-4836523901</v>
      </c>
      <c r="R92" s="4"/>
      <c r="S92" s="4">
        <f t="shared" si="3"/>
        <v>-4836523901</v>
      </c>
      <c r="T92" s="4"/>
      <c r="U92" s="6">
        <v>-2.5191946188309901E-3</v>
      </c>
      <c r="W92" s="2"/>
    </row>
    <row r="93" spans="1:23" ht="21" x14ac:dyDescent="0.55000000000000004">
      <c r="A93" s="2" t="s">
        <v>213</v>
      </c>
      <c r="C93" s="4">
        <v>0</v>
      </c>
      <c r="D93" s="4"/>
      <c r="E93" s="4">
        <v>0</v>
      </c>
      <c r="F93" s="4"/>
      <c r="G93" s="4">
        <v>0</v>
      </c>
      <c r="H93" s="4"/>
      <c r="I93" s="4">
        <f t="shared" si="2"/>
        <v>0</v>
      </c>
      <c r="K93" s="6">
        <v>0</v>
      </c>
      <c r="M93" s="4">
        <v>0</v>
      </c>
      <c r="N93" s="4"/>
      <c r="O93" s="4">
        <v>0</v>
      </c>
      <c r="P93" s="4"/>
      <c r="Q93" s="4">
        <v>11257888006</v>
      </c>
      <c r="R93" s="4"/>
      <c r="S93" s="4">
        <f t="shared" si="3"/>
        <v>11257888006</v>
      </c>
      <c r="T93" s="4"/>
      <c r="U93" s="6">
        <v>5.8638831244591308E-3</v>
      </c>
      <c r="W93" s="2"/>
    </row>
    <row r="94" spans="1:23" ht="21" x14ac:dyDescent="0.55000000000000004">
      <c r="A94" s="13" t="s">
        <v>157</v>
      </c>
      <c r="C94" s="4">
        <v>0</v>
      </c>
      <c r="D94" s="4"/>
      <c r="E94" s="4">
        <v>0</v>
      </c>
      <c r="F94" s="4"/>
      <c r="G94" s="4">
        <v>0</v>
      </c>
      <c r="H94" s="4"/>
      <c r="I94" s="4">
        <f t="shared" si="2"/>
        <v>0</v>
      </c>
      <c r="K94" s="6">
        <v>0</v>
      </c>
      <c r="M94" s="4">
        <v>0</v>
      </c>
      <c r="N94" s="4"/>
      <c r="O94" s="4">
        <v>553579</v>
      </c>
      <c r="P94" s="4"/>
      <c r="Q94" s="16">
        <v>0</v>
      </c>
      <c r="R94" s="4"/>
      <c r="S94" s="4">
        <f t="shared" si="3"/>
        <v>553579</v>
      </c>
      <c r="T94" s="4"/>
      <c r="U94" s="6">
        <v>2.8834205442663036E-7</v>
      </c>
      <c r="W94" s="2"/>
    </row>
    <row r="95" spans="1:23" ht="19.5" thickBot="1" x14ac:dyDescent="0.5">
      <c r="C95" s="7">
        <f>SUM(C8:C94)</f>
        <v>95194127356</v>
      </c>
      <c r="D95" s="4"/>
      <c r="E95" s="7">
        <f>SUM(E8:E94)</f>
        <v>109092442798</v>
      </c>
      <c r="F95" s="4"/>
      <c r="G95" s="7">
        <f>SUM(G8:G94)</f>
        <v>18134352048</v>
      </c>
      <c r="H95" s="4"/>
      <c r="I95" s="7">
        <f>SUM(I8:I94)</f>
        <v>222420922202</v>
      </c>
      <c r="K95" s="8">
        <f>SUM(K8:K94)</f>
        <v>0.9418654982094905</v>
      </c>
      <c r="M95" s="7">
        <f>SUM(M8:M94)</f>
        <v>293403871424</v>
      </c>
      <c r="N95" s="4"/>
      <c r="O95" s="7">
        <f>SUM(O8:O94)</f>
        <v>511601122498</v>
      </c>
      <c r="P95" s="4"/>
      <c r="Q95" s="7">
        <f>SUM(Q8:Q94)</f>
        <v>1094025949577</v>
      </c>
      <c r="R95" s="4"/>
      <c r="S95" s="7">
        <f>SUM(S8:S94)</f>
        <v>1899030943499</v>
      </c>
      <c r="U95" s="8">
        <f>SUM(U8:U94)</f>
        <v>0.64773538771814354</v>
      </c>
      <c r="W95" s="20"/>
    </row>
    <row r="96" spans="1:23" ht="19.5" thickTop="1" x14ac:dyDescent="0.45">
      <c r="C96" s="4"/>
      <c r="E96" s="4"/>
      <c r="G96" s="4"/>
      <c r="I96" s="4"/>
      <c r="M96" s="4"/>
      <c r="N96" s="4"/>
      <c r="O96" s="4"/>
      <c r="P96" s="4"/>
      <c r="Q96" s="4"/>
      <c r="R96" s="4"/>
      <c r="S96" s="4"/>
      <c r="W96" s="20"/>
    </row>
    <row r="97" spans="3:23" ht="21" x14ac:dyDescent="0.55000000000000004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W97" s="2"/>
    </row>
    <row r="98" spans="3:23" ht="21" x14ac:dyDescent="0.55000000000000004">
      <c r="C98" s="4"/>
      <c r="D98" s="4"/>
      <c r="E98" s="4"/>
      <c r="F98" s="4"/>
      <c r="G98" s="4"/>
      <c r="H98" s="4"/>
      <c r="I98" s="4"/>
      <c r="M98" s="4"/>
      <c r="N98" s="4"/>
      <c r="O98" s="4"/>
      <c r="P98" s="4"/>
      <c r="Q98" s="4"/>
      <c r="R98" s="4"/>
      <c r="S98" s="4"/>
      <c r="W98" s="2"/>
    </row>
    <row r="99" spans="3:23" ht="21" x14ac:dyDescent="0.55000000000000004">
      <c r="W99" s="2"/>
    </row>
    <row r="100" spans="3:23" ht="21" x14ac:dyDescent="0.55000000000000004">
      <c r="W100" s="2"/>
    </row>
    <row r="101" spans="3:23" ht="21" x14ac:dyDescent="0.55000000000000004">
      <c r="W101" s="2"/>
    </row>
    <row r="102" spans="3:23" ht="21" x14ac:dyDescent="0.55000000000000004">
      <c r="W102" s="2"/>
    </row>
    <row r="103" spans="3:23" ht="21" x14ac:dyDescent="0.55000000000000004">
      <c r="W103" s="2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6"/>
  <sheetViews>
    <sheetView rightToLeft="1" workbookViewId="0">
      <selection activeCell="E14" sqref="E14"/>
    </sheetView>
  </sheetViews>
  <sheetFormatPr defaultRowHeight="18.75" x14ac:dyDescent="0.45"/>
  <cols>
    <col min="1" max="1" width="22.42578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30" x14ac:dyDescent="0.45">
      <c r="A3" s="23" t="s">
        <v>86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6" spans="1:11" ht="30" x14ac:dyDescent="0.45">
      <c r="A6" s="22" t="s">
        <v>138</v>
      </c>
      <c r="B6" s="22" t="s">
        <v>138</v>
      </c>
      <c r="C6" s="22" t="s">
        <v>138</v>
      </c>
      <c r="E6" s="22" t="s">
        <v>88</v>
      </c>
      <c r="F6" s="22" t="s">
        <v>88</v>
      </c>
      <c r="G6" s="22" t="s">
        <v>88</v>
      </c>
      <c r="I6" s="22" t="s">
        <v>89</v>
      </c>
      <c r="J6" s="22" t="s">
        <v>89</v>
      </c>
      <c r="K6" s="22" t="s">
        <v>89</v>
      </c>
    </row>
    <row r="7" spans="1:11" ht="30" x14ac:dyDescent="0.45">
      <c r="A7" s="22" t="s">
        <v>139</v>
      </c>
      <c r="C7" s="22" t="s">
        <v>64</v>
      </c>
      <c r="E7" s="22" t="s">
        <v>140</v>
      </c>
      <c r="G7" s="22" t="s">
        <v>141</v>
      </c>
      <c r="I7" s="22" t="s">
        <v>140</v>
      </c>
      <c r="K7" s="24" t="s">
        <v>141</v>
      </c>
    </row>
    <row r="8" spans="1:11" ht="21" x14ac:dyDescent="0.55000000000000004">
      <c r="A8" s="2" t="s">
        <v>70</v>
      </c>
      <c r="C8" s="10" t="s">
        <v>71</v>
      </c>
      <c r="E8" s="4">
        <v>31042</v>
      </c>
      <c r="G8" s="6">
        <f>E8/$E$14</f>
        <v>2.8149511065246164E-3</v>
      </c>
      <c r="I8" s="4">
        <v>57114157</v>
      </c>
      <c r="K8" s="6">
        <f>I8/$I$14</f>
        <v>0.18407322008672722</v>
      </c>
    </row>
    <row r="9" spans="1:11" ht="21" x14ac:dyDescent="0.55000000000000004">
      <c r="A9" s="2" t="s">
        <v>70</v>
      </c>
      <c r="C9" s="10" t="s">
        <v>74</v>
      </c>
      <c r="E9" s="4">
        <v>22613</v>
      </c>
      <c r="G9" s="6">
        <f t="shared" ref="G9:G13" si="0">E9/$E$14</f>
        <v>2.0505924029328377E-3</v>
      </c>
      <c r="I9" s="4">
        <v>279852</v>
      </c>
      <c r="K9" s="6">
        <f t="shared" ref="K9:K13" si="1">I9/$I$14</f>
        <v>9.0193502790754279E-4</v>
      </c>
    </row>
    <row r="10" spans="1:11" ht="21" x14ac:dyDescent="0.55000000000000004">
      <c r="A10" s="2" t="s">
        <v>75</v>
      </c>
      <c r="C10" s="10" t="s">
        <v>76</v>
      </c>
      <c r="E10" s="4">
        <v>24633</v>
      </c>
      <c r="G10" s="6">
        <f t="shared" si="0"/>
        <v>2.2337700730307606E-3</v>
      </c>
      <c r="I10" s="4">
        <v>501911</v>
      </c>
      <c r="K10" s="6">
        <f t="shared" si="1"/>
        <v>1.6176089925821603E-3</v>
      </c>
    </row>
    <row r="11" spans="1:11" ht="21" x14ac:dyDescent="0.55000000000000004">
      <c r="A11" s="2" t="s">
        <v>77</v>
      </c>
      <c r="C11" s="10" t="s">
        <v>78</v>
      </c>
      <c r="E11" s="4">
        <v>369936</v>
      </c>
      <c r="G11" s="6">
        <f t="shared" si="0"/>
        <v>3.3546541864032296E-2</v>
      </c>
      <c r="I11" s="4">
        <v>242750078</v>
      </c>
      <c r="K11" s="6">
        <f t="shared" si="1"/>
        <v>0.78235924122567713</v>
      </c>
    </row>
    <row r="12" spans="1:11" ht="21" x14ac:dyDescent="0.55000000000000004">
      <c r="A12" s="2" t="s">
        <v>79</v>
      </c>
      <c r="C12" s="10" t="s">
        <v>80</v>
      </c>
      <c r="E12" s="4">
        <v>10576496</v>
      </c>
      <c r="G12" s="6">
        <f t="shared" si="0"/>
        <v>0.95909796786138712</v>
      </c>
      <c r="I12" s="4">
        <v>9416927</v>
      </c>
      <c r="K12" s="6">
        <f t="shared" si="1"/>
        <v>3.0349814603963143E-2</v>
      </c>
    </row>
    <row r="13" spans="1:11" ht="21" x14ac:dyDescent="0.55000000000000004">
      <c r="A13" s="2" t="s">
        <v>81</v>
      </c>
      <c r="C13" s="10" t="s">
        <v>82</v>
      </c>
      <c r="E13" s="4">
        <v>2825</v>
      </c>
      <c r="G13" s="6">
        <f t="shared" si="0"/>
        <v>2.5617669209239229E-4</v>
      </c>
      <c r="I13" s="4">
        <v>216631</v>
      </c>
      <c r="K13" s="6">
        <f t="shared" si="1"/>
        <v>6.9818006314280019E-4</v>
      </c>
    </row>
    <row r="14" spans="1:11" ht="19.5" thickBot="1" x14ac:dyDescent="0.5">
      <c r="C14" s="10"/>
      <c r="E14" s="7">
        <f>SUM(E8:E13)</f>
        <v>11027545</v>
      </c>
      <c r="G14" s="8">
        <f>SUM(G8:G13)</f>
        <v>1</v>
      </c>
      <c r="I14" s="7">
        <f>SUM(I8:I13)</f>
        <v>310279556</v>
      </c>
      <c r="K14" s="8">
        <f>SUM(K8:K13)</f>
        <v>1</v>
      </c>
    </row>
    <row r="15" spans="1:11" ht="19.5" thickTop="1" x14ac:dyDescent="0.45">
      <c r="C15" s="10"/>
      <c r="E15" s="4"/>
      <c r="I15" s="4"/>
    </row>
    <row r="16" spans="1:11" x14ac:dyDescent="0.45">
      <c r="C16" s="10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5"/>
  <sheetViews>
    <sheetView rightToLeft="1" workbookViewId="0">
      <selection activeCell="E11" sqref="E11"/>
    </sheetView>
  </sheetViews>
  <sheetFormatPr defaultRowHeight="18.75" x14ac:dyDescent="0.45"/>
  <cols>
    <col min="1" max="1" width="34.285156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3" t="s">
        <v>0</v>
      </c>
      <c r="B2" s="23"/>
      <c r="C2" s="23"/>
      <c r="D2" s="23"/>
      <c r="E2" s="23"/>
    </row>
    <row r="3" spans="1:5" ht="30" x14ac:dyDescent="0.45">
      <c r="A3" s="23" t="s">
        <v>86</v>
      </c>
      <c r="B3" s="23"/>
      <c r="C3" s="23"/>
      <c r="D3" s="23"/>
      <c r="E3" s="23"/>
    </row>
    <row r="4" spans="1:5" ht="30" x14ac:dyDescent="0.45">
      <c r="A4" s="23" t="s">
        <v>2</v>
      </c>
      <c r="B4" s="23"/>
      <c r="C4" s="23"/>
      <c r="D4" s="23"/>
      <c r="E4" s="23"/>
    </row>
    <row r="6" spans="1:5" ht="30" x14ac:dyDescent="0.45">
      <c r="A6" s="23" t="s">
        <v>142</v>
      </c>
      <c r="C6" s="22" t="s">
        <v>88</v>
      </c>
      <c r="E6" s="22" t="s">
        <v>6</v>
      </c>
    </row>
    <row r="7" spans="1:5" ht="30" x14ac:dyDescent="0.45">
      <c r="A7" s="22" t="s">
        <v>142</v>
      </c>
      <c r="C7" s="22" t="s">
        <v>67</v>
      </c>
      <c r="E7" s="22" t="s">
        <v>67</v>
      </c>
    </row>
    <row r="8" spans="1:5" ht="21" x14ac:dyDescent="0.55000000000000004">
      <c r="A8" s="2" t="s">
        <v>142</v>
      </c>
      <c r="C8" s="4">
        <v>295062816</v>
      </c>
      <c r="D8" s="4"/>
      <c r="E8" s="4">
        <v>559724175</v>
      </c>
    </row>
    <row r="9" spans="1:5" ht="21" x14ac:dyDescent="0.55000000000000004">
      <c r="A9" s="2" t="s">
        <v>143</v>
      </c>
      <c r="C9" s="4">
        <v>5474502</v>
      </c>
      <c r="D9" s="4"/>
      <c r="E9" s="4">
        <v>758017987</v>
      </c>
    </row>
    <row r="10" spans="1:5" ht="21" x14ac:dyDescent="0.55000000000000004">
      <c r="A10" s="13" t="s">
        <v>164</v>
      </c>
      <c r="C10" s="4">
        <v>0</v>
      </c>
      <c r="D10" s="4"/>
      <c r="E10" s="4">
        <v>58924</v>
      </c>
    </row>
    <row r="11" spans="1:5" ht="21" x14ac:dyDescent="0.55000000000000004">
      <c r="A11" s="13" t="s">
        <v>163</v>
      </c>
      <c r="C11" s="4">
        <v>577568513</v>
      </c>
      <c r="D11" s="4"/>
      <c r="E11" s="4">
        <v>1951267256</v>
      </c>
    </row>
    <row r="12" spans="1:5" ht="19.5" thickBot="1" x14ac:dyDescent="0.5">
      <c r="C12" s="7">
        <f>SUM(C8:C11)</f>
        <v>878105831</v>
      </c>
      <c r="E12" s="7">
        <f>SUM(E8:E11)</f>
        <v>3269068342</v>
      </c>
    </row>
    <row r="13" spans="1:5" ht="19.5" thickTop="1" x14ac:dyDescent="0.45">
      <c r="A13" s="10"/>
    </row>
    <row r="14" spans="1:5" x14ac:dyDescent="0.45">
      <c r="A14" s="10"/>
    </row>
    <row r="15" spans="1:5" x14ac:dyDescent="0.45">
      <c r="A15" s="10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cp:lastPrinted>2023-09-30T05:05:45Z</cp:lastPrinted>
  <dcterms:created xsi:type="dcterms:W3CDTF">2023-09-23T10:48:02Z</dcterms:created>
  <dcterms:modified xsi:type="dcterms:W3CDTF">2023-09-30T05:46:38Z</dcterms:modified>
</cp:coreProperties>
</file>