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افشای پرتفو\"/>
    </mc:Choice>
  </mc:AlternateContent>
  <xr:revisionPtr revIDLastSave="0" documentId="13_ncr:1_{4920B881-803C-4A0A-B3E1-454D24C91F72}" xr6:coauthVersionLast="45" xr6:coauthVersionMax="45" xr10:uidLastSave="{00000000-0000-0000-0000-000000000000}"/>
  <bookViews>
    <workbookView xWindow="525" yWindow="525" windowWidth="25875" windowHeight="14475" activeTab="11" xr2:uid="{00000000-000D-0000-FFFF-FFFF00000000}"/>
  </bookViews>
  <sheets>
    <sheet name="0" sheetId="1" r:id="rId1"/>
    <sheet name="1" sheetId="2" r:id="rId2"/>
    <sheet name="5" sheetId="6" r:id="rId3"/>
    <sheet name="7" sheetId="8" r:id="rId4"/>
    <sheet name="8" sheetId="9" r:id="rId5"/>
    <sheet name="9" sheetId="10" r:id="rId6"/>
    <sheet name="10" sheetId="11" r:id="rId7"/>
    <sheet name="11" sheetId="12" r:id="rId8"/>
    <sheet name="12" sheetId="13" r:id="rId9"/>
    <sheet name="13" sheetId="14" r:id="rId10"/>
    <sheet name="14" sheetId="15" r:id="rId11"/>
    <sheet name="15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6" l="1"/>
  <c r="C13" i="16"/>
  <c r="Q74" i="11"/>
  <c r="O37" i="11"/>
  <c r="O38" i="11"/>
  <c r="O36" i="11"/>
  <c r="O23" i="11"/>
  <c r="O24" i="11"/>
  <c r="O22" i="11"/>
  <c r="W61" i="2" l="1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U59" i="2" l="1"/>
  <c r="S59" i="2"/>
  <c r="G60" i="2"/>
  <c r="E60" i="2"/>
  <c r="I12" i="15" l="1"/>
  <c r="K11" i="15" s="1"/>
  <c r="E12" i="15"/>
  <c r="G9" i="15" s="1"/>
  <c r="G12" i="15" s="1"/>
  <c r="K10" i="15"/>
  <c r="K9" i="15"/>
  <c r="K12" i="15" s="1"/>
  <c r="Q11" i="14"/>
  <c r="O11" i="14"/>
  <c r="U92" i="13"/>
  <c r="S92" i="13"/>
  <c r="Q92" i="13"/>
  <c r="O92" i="13"/>
  <c r="M92" i="13"/>
  <c r="K92" i="13"/>
  <c r="I92" i="13"/>
  <c r="G92" i="13"/>
  <c r="E92" i="13"/>
  <c r="C92" i="13"/>
  <c r="Q63" i="12"/>
  <c r="O63" i="12"/>
  <c r="M63" i="12"/>
  <c r="K63" i="12"/>
  <c r="I63" i="12"/>
  <c r="G63" i="12"/>
  <c r="E63" i="12"/>
  <c r="C63" i="12"/>
  <c r="O74" i="11"/>
  <c r="M74" i="11"/>
  <c r="K74" i="11"/>
  <c r="I74" i="11"/>
  <c r="G74" i="11"/>
  <c r="E74" i="11"/>
  <c r="C74" i="11"/>
  <c r="S12" i="10"/>
  <c r="O12" i="10"/>
  <c r="M12" i="10"/>
  <c r="I12" i="10"/>
  <c r="S39" i="9"/>
  <c r="Q39" i="9"/>
  <c r="O39" i="9"/>
  <c r="M39" i="9"/>
  <c r="K39" i="9"/>
  <c r="I39" i="9"/>
  <c r="E12" i="8"/>
  <c r="I11" i="8"/>
  <c r="G11" i="8"/>
  <c r="I10" i="8"/>
  <c r="G10" i="8"/>
  <c r="I9" i="8"/>
  <c r="G9" i="8"/>
  <c r="I8" i="8"/>
  <c r="G8" i="8"/>
  <c r="S14" i="6"/>
  <c r="Q14" i="6"/>
  <c r="O14" i="6"/>
  <c r="M14" i="6"/>
  <c r="K14" i="6"/>
  <c r="U61" i="2"/>
  <c r="S61" i="2"/>
  <c r="Q61" i="2"/>
  <c r="O61" i="2"/>
  <c r="M61" i="2"/>
  <c r="L61" i="2"/>
  <c r="J61" i="2"/>
  <c r="I61" i="2"/>
  <c r="G61" i="2"/>
  <c r="E61" i="2"/>
  <c r="C61" i="2"/>
  <c r="G12" i="8" l="1"/>
  <c r="I12" i="8"/>
</calcChain>
</file>

<file path=xl/sharedStrings.xml><?xml version="1.0" encoding="utf-8"?>
<sst xmlns="http://schemas.openxmlformats.org/spreadsheetml/2006/main" count="689" uniqueCount="222">
  <si>
    <t>‫صندوق سرمايه گذاري رشد سامان</t>
  </si>
  <si>
    <t>‫صورت وضعیت پورتفوی</t>
  </si>
  <si>
    <t>‫برای ماه منتهی به 1400/05/31</t>
  </si>
  <si>
    <t>‫1- سرمایه گذاری ها</t>
  </si>
  <si>
    <t>‫1-1- سرمایه گذاری در سهام و حق تقدم سهام</t>
  </si>
  <si>
    <t>‫1400/04/31</t>
  </si>
  <si>
    <t>‫تغییرات طی دوره</t>
  </si>
  <si>
    <t>‫1400/05/31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</si>
  <si>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</si>
  <si>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</si>
  <si>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</si>
  <si>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</si>
  <si>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</si>
  <si>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</si>
  <si>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</si>
  <si>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</si>
  <si>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</si>
  <si>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‫آلومينيوم ايران</t>
  </si>
  <si>
    <t>‫اقتصاد نوين</t>
  </si>
  <si>
    <t>‫انرژي اميد تابان هور</t>
  </si>
  <si>
    <t>‫ايران خودرو  ديزل</t>
  </si>
  <si>
    <t>‫بانک سامان</t>
  </si>
  <si>
    <t>‫برق مپنا</t>
  </si>
  <si>
    <t>‫تامين سرمايه بانك ملت</t>
  </si>
  <si>
    <t>‫تامين سرمايه لوتوس پارسيان</t>
  </si>
  <si>
    <t>‫تامين ماسه</t>
  </si>
  <si>
    <t>‫تجهیز نیروی زنگان</t>
  </si>
  <si>
    <t>‫توليدات پتروشيمي قائد بصير</t>
  </si>
  <si>
    <t>‫توليدي فولاد سپيد فراب كوير</t>
  </si>
  <si>
    <t>‫حمل و نقل ريلي پارسيان</t>
  </si>
  <si>
    <t>‫زامياد</t>
  </si>
  <si>
    <t>‫س. و خدمات مديريت صند. ب كشوري</t>
  </si>
  <si>
    <t>‫سرمايه گذاري تامين اجتماعي</t>
  </si>
  <si>
    <t>‫سرمايه گذاري غدير</t>
  </si>
  <si>
    <t>‫سرمايه گذاري كشاورزي كوثر</t>
  </si>
  <si>
    <t>‫سرمايه گذاري معادن و فلزات</t>
  </si>
  <si>
    <t>‫سرمايه گذاري ملي ايران</t>
  </si>
  <si>
    <t>‫سرمايه گذاري هامون صبا</t>
  </si>
  <si>
    <t>‫سيمان مازندران</t>
  </si>
  <si>
    <t>‫سينا دارو</t>
  </si>
  <si>
    <t>‫سپيد ماكيان</t>
  </si>
  <si>
    <t>‫شيشه همدان</t>
  </si>
  <si>
    <t>‫صنايع پتروشيمي خليج فارس</t>
  </si>
  <si>
    <t>‫صندوق بازنشستگي</t>
  </si>
  <si>
    <t>‫فولاد خوزستان</t>
  </si>
  <si>
    <t>‫فولاد مباركه</t>
  </si>
  <si>
    <t>‫فولاد هرمزگان</t>
  </si>
  <si>
    <t>‫كشتيراني ايران</t>
  </si>
  <si>
    <t>‫كي بي سي</t>
  </si>
  <si>
    <t>‫محصولات كاغذي لطيف</t>
  </si>
  <si>
    <t>‫مديريت صنعت شوينده ت.ص.بهشهر</t>
  </si>
  <si>
    <t>‫ملي مس</t>
  </si>
  <si>
    <t>‫نسوز آذر</t>
  </si>
  <si>
    <t>‫نفت اصفهان</t>
  </si>
  <si>
    <t>‫نفت بهران</t>
  </si>
  <si>
    <t>‫نفت تهران</t>
  </si>
  <si>
    <t>‫نفت و گاز پارسیان</t>
  </si>
  <si>
    <t>‫پتروشيمي غدير</t>
  </si>
  <si>
    <t>‫پتروشیمی تامین</t>
  </si>
  <si>
    <t>‫پتروشیمی مارون</t>
  </si>
  <si>
    <t>‫پخش هجرت</t>
  </si>
  <si>
    <t>‫پديده شيمي قرن (تقدم)</t>
  </si>
  <si>
    <t>‫پرداخت الكترونيك سامان كيش</t>
  </si>
  <si>
    <t>‫پلي پروپيلن جم - جم پيلن</t>
  </si>
  <si>
    <t>‫پليمر آريا ساسول</t>
  </si>
  <si>
    <t>‫پمپ ايران</t>
  </si>
  <si>
    <t>‫کارخانجات مخابراتی ایران</t>
  </si>
  <si>
    <t>‫گروه اقتصادي كرمان خودرو</t>
  </si>
  <si>
    <t>‫گروه توسعه ملي ايران</t>
  </si>
  <si>
    <t>‫گسترش صنايع روي ايرانيان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</si>
  <si>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</si>
  <si>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</si>
  <si>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</si>
  <si>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</si>
  <si>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</si>
  <si>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</si>
  <si>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</si>
  <si>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</si>
  <si>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</si>
  <si>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</si>
  <si>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</si>
  <si>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</si>
  <si>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</si>
  <si>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</si>
  <si>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</si>
  <si>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</si>
  <si>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</si>
  <si>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</si>
  <si>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</si>
  <si>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</si>
  <si>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</si>
  <si>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</si>
  <si>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</si>
  <si>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</si>
  <si>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</si>
  <si>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</si>
  <si>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</si>
  <si>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</si>
  <si>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</si>
  <si>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</si>
  <si>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</si>
  <si>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</si>
  <si>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</si>
  <si>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</si>
  <si>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</si>
  <si>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</si>
  <si>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</si>
  <si>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</si>
  <si>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</si>
  <si>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</si>
  <si>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</si>
  <si>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</si>
  <si>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</si>
  <si>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</si>
  <si>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</si>
  <si>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</si>
  <si>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</si>
  <si>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</si>
  <si>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</si>
  <si>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</si>
  <si>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</si>
  <si>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‫1399/12/20</t>
  </si>
  <si>
    <t>‫1400/04/28</t>
  </si>
  <si>
    <t>‫تامين سرمايه امين</t>
  </si>
  <si>
    <t>‫1399/10/30</t>
  </si>
  <si>
    <t>‫1400/05/05</t>
  </si>
  <si>
    <t>‫1400/02/30</t>
  </si>
  <si>
    <t>‫توليد و توسعه سرب روي ايرانيان</t>
  </si>
  <si>
    <t>‫1400/04/06</t>
  </si>
  <si>
    <t>‫1400/04/29</t>
  </si>
  <si>
    <t>‫1399/12/25</t>
  </si>
  <si>
    <t>‫1400/04/08</t>
  </si>
  <si>
    <t>‫1400/04/14</t>
  </si>
  <si>
    <t>‫1400/04/27</t>
  </si>
  <si>
    <t>‫شرکت سرمایه گذاری خوارزمی</t>
  </si>
  <si>
    <t>‫1399/07/29</t>
  </si>
  <si>
    <t>‫فرآوري معدني اپال كاني پارس</t>
  </si>
  <si>
    <t>‫1400/02/22</t>
  </si>
  <si>
    <t>‫1400/05/11</t>
  </si>
  <si>
    <t>‫1400/04/02</t>
  </si>
  <si>
    <t>‫ليزينگ كارآفرين</t>
  </si>
  <si>
    <t>‫1400/04/07</t>
  </si>
  <si>
    <t>‫1400/02/26</t>
  </si>
  <si>
    <t>‫1400/03/31</t>
  </si>
  <si>
    <t>‫1400/03/11</t>
  </si>
  <si>
    <t>‫1400/01/22</t>
  </si>
  <si>
    <t>‫1400/04/24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</si>
  <si>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</si>
  <si>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</si>
  <si>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</si>
  <si>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</si>
  <si>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مدت-1-1792880-819-821-سامان</t>
  </si>
  <si>
    <t>‫-</t>
  </si>
  <si>
    <t>‫كوتاه مدت-1-1792880-810-821-سامان</t>
  </si>
  <si>
    <t>‫1400/05/01</t>
  </si>
  <si>
    <t>‫كوتاه مدت-1-1792880-810-829-سامان</t>
  </si>
  <si>
    <t>‫سود(زیان) حاصل از فروش اوراق بهادار</t>
  </si>
  <si>
    <t>‫ارزش دفتری</t>
  </si>
  <si>
    <t>‫سود و زیان ناشی از فروش</t>
  </si>
  <si>
    <t>‫اسنادخزانه-م20بودجه98-020806</t>
  </si>
  <si>
    <t>‫اسنادخزانه-م21بودجه98-020906</t>
  </si>
  <si>
    <t>‫ايران خودرو</t>
  </si>
  <si>
    <t>‫ايران دارو</t>
  </si>
  <si>
    <t>‫بانك تجارت</t>
  </si>
  <si>
    <t>‫بانك كارآفرين</t>
  </si>
  <si>
    <t>‫بانک دی</t>
  </si>
  <si>
    <t>‫بهساز كاشانه تهران</t>
  </si>
  <si>
    <t>‫بیمه سامان</t>
  </si>
  <si>
    <t>‫توليد نيروي برق  آبادان</t>
  </si>
  <si>
    <t>‫تکادو</t>
  </si>
  <si>
    <t>‫ذوب آهن اصفهان</t>
  </si>
  <si>
    <t>‫سايپا</t>
  </si>
  <si>
    <t>‫سرمايه گذاري پويا</t>
  </si>
  <si>
    <t>‫سيمان فارس و خوزستان</t>
  </si>
  <si>
    <t>‫سپيدار سيستم آسيا</t>
  </si>
  <si>
    <t>‫شركت اعتباري ملل</t>
  </si>
  <si>
    <t>‫صنايع چوب خزر كاسپين</t>
  </si>
  <si>
    <t>‫صنعت غذايي كورش</t>
  </si>
  <si>
    <t>‫لبنيات پاك</t>
  </si>
  <si>
    <t>‫ليزينگ پارسيان</t>
  </si>
  <si>
    <t>‫مخابرات</t>
  </si>
  <si>
    <t>‫مديريت سرمايه گذاري كوثربهمن</t>
  </si>
  <si>
    <t>‫مگسال</t>
  </si>
  <si>
    <t>‫پتروشيمي بوعلي سينا</t>
  </si>
  <si>
    <t>‫گ.مديريت ارزش سرمايه ص ب كشوري</t>
  </si>
  <si>
    <t>‫گل گهر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</si>
  <si>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</si>
  <si>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</si>
  <si>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</si>
  <si>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‫شيشه همدان (تقدم)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</si>
  <si>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</si>
  <si>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</si>
  <si>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</si>
  <si>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</si>
  <si>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</si>
  <si>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</si>
  <si>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</si>
  <si>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‫تجهيز نيروي زنگان</t>
  </si>
  <si>
    <t>‫كارخانجات مخابراتي ايران</t>
  </si>
  <si>
    <t>‫نفت و گاز پارسيان</t>
  </si>
  <si>
    <t>‫پتروشيمي تامين</t>
  </si>
  <si>
    <t>‫پتروشيمي خليج فارس</t>
  </si>
  <si>
    <t>‫پتروشيمي مارون</t>
  </si>
  <si>
    <t>‫پديده شيمي قرن</t>
  </si>
  <si>
    <t>‫بانك دي</t>
  </si>
  <si>
    <t>‫بيمه سامان</t>
  </si>
  <si>
    <t>‫تكادو</t>
  </si>
  <si>
    <t>‫شركت سرمايه گذاري خوارزمي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</si>
  <si>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</si>
  <si>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</si>
  <si>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</si>
  <si>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</si>
  <si>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</si>
  <si>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</si>
  <si>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</si>
  <si>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</si>
  <si>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‫4-2- سایر درآمدها:</t>
  </si>
  <si>
    <t>‫واحدهاي سرمايه گذاري</t>
  </si>
  <si>
    <t>-</t>
  </si>
  <si>
    <t>‫تامين سرمايه امين.ح</t>
  </si>
  <si>
    <t>‫سرمايه گذاري معادن و فلزات.ح</t>
  </si>
  <si>
    <t>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</si>
</sst>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0.0000"/>
  </numFmts>
  <fonts count="10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1"/>
      <color indexed="8"/>
      <name val="Calibri"/>
      <family val="2"/>
      <scheme val="minor"/>
    </font>
    <font>
      <sz val="12"/>
      <color theme="0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 wrapText="1"/>
    </xf>
    <xf numFmtId="37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 wrapText="1"/>
    </xf>
    <xf numFmtId="0" fontId="0" fillId="0" borderId="0" xfId="0" applyFont="1"/>
    <xf numFmtId="37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7" fontId="5" fillId="0" borderId="0" xfId="0" applyNumberFormat="1" applyFont="1"/>
    <xf numFmtId="37" fontId="6" fillId="0" borderId="0" xfId="0" applyNumberFormat="1" applyFont="1" applyAlignment="1">
      <alignment horizontal="right" vertical="center"/>
    </xf>
    <xf numFmtId="164" fontId="7" fillId="0" borderId="8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0" fillId="0" borderId="3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5" fillId="0" borderId="0" xfId="0" applyFont="1" applyBorder="1"/>
    <xf numFmtId="37" fontId="7" fillId="0" borderId="0" xfId="0" applyNumberFormat="1" applyFont="1" applyBorder="1" applyAlignment="1">
      <alignment horizontal="center" vertical="center"/>
    </xf>
    <xf numFmtId="10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0" xfId="0" applyNumberFormat="1" applyFont="1"/>
    <xf numFmtId="10" fontId="5" fillId="0" borderId="0" xfId="1" applyNumberFormat="1" applyFont="1"/>
    <xf numFmtId="10" fontId="7" fillId="0" borderId="0" xfId="1" applyNumberFormat="1" applyFont="1" applyAlignment="1">
      <alignment horizontal="center" vertical="center"/>
    </xf>
    <xf numFmtId="37" fontId="9" fillId="0" borderId="0" xfId="0" applyNumberFormat="1" applyFont="1" applyBorder="1" applyAlignment="1">
      <alignment horizontal="center" vertical="center"/>
    </xf>
    <xf numFmtId="165" fontId="5" fillId="0" borderId="0" xfId="0" applyNumberFormat="1" applyFont="1"/>
    <xf numFmtId="0" fontId="5" fillId="0" borderId="0" xfId="0" applyFont="1"/>
    <xf numFmtId="37" fontId="7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/>
    <xf numFmtId="0" fontId="7" fillId="0" borderId="0" xfId="0" applyFont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0" fontId="5" fillId="0" borderId="0" xfId="0" applyFont="1"/>
    <xf numFmtId="37" fontId="7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37" fontId="7" fillId="0" borderId="5" xfId="0" applyNumberFormat="1" applyFont="1" applyBorder="1" applyAlignment="1">
      <alignment horizontal="center" vertical="center"/>
    </xf>
    <xf numFmtId="0" fontId="5" fillId="2" borderId="6" xfId="0" applyNumberFormat="1" applyFont="1" applyFill="1" applyBorder="1"/>
    <xf numFmtId="0" fontId="5" fillId="2" borderId="7" xfId="0" applyNumberFormat="1" applyFont="1" applyFill="1" applyBorder="1"/>
    <xf numFmtId="164" fontId="5" fillId="0" borderId="0" xfId="0" applyNumberFormat="1" applyFont="1"/>
    <xf numFmtId="164" fontId="7" fillId="0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>
      <selection activeCell="C32" sqref="C32"/>
    </sheetView>
  </sheetViews>
  <sheetFormatPr defaultRowHeight="15" x14ac:dyDescent="0.25"/>
  <sheetData>
    <row r="22" spans="1:10" ht="39.950000000000003" customHeight="1" x14ac:dyDescent="0.25">
      <c r="A22" s="35" t="s">
        <v>0</v>
      </c>
      <c r="B22" s="36"/>
      <c r="C22" s="36"/>
      <c r="D22" s="36"/>
      <c r="E22" s="36"/>
      <c r="F22" s="36"/>
      <c r="G22" s="36"/>
      <c r="H22" s="36"/>
      <c r="I22" s="36"/>
      <c r="J22" s="36"/>
    </row>
    <row r="23" spans="1:10" ht="39.950000000000003" customHeight="1" x14ac:dyDescent="0.25">
      <c r="A23" s="37" t="s">
        <v>1</v>
      </c>
      <c r="B23" s="36"/>
      <c r="C23" s="36"/>
      <c r="D23" s="36"/>
      <c r="E23" s="36"/>
      <c r="F23" s="36"/>
      <c r="G23" s="36"/>
      <c r="H23" s="36"/>
      <c r="I23" s="36"/>
      <c r="J23" s="36"/>
    </row>
    <row r="24" spans="1:10" ht="39.950000000000003" customHeight="1" x14ac:dyDescent="0.25">
      <c r="A24" s="38" t="s">
        <v>2</v>
      </c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2"/>
  <sheetViews>
    <sheetView rightToLeft="1" workbookViewId="0">
      <selection activeCell="H28" sqref="H28"/>
    </sheetView>
  </sheetViews>
  <sheetFormatPr defaultColWidth="9" defaultRowHeight="18" x14ac:dyDescent="0.45"/>
  <cols>
    <col min="1" max="1" width="27.8554687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" style="1"/>
  </cols>
  <sheetData>
    <row r="1" spans="1:17" ht="20.100000000000001" customHeight="1" x14ac:dyDescent="0.4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0.100000000000001" customHeight="1" x14ac:dyDescent="0.45">
      <c r="A2" s="45" t="s">
        <v>98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0.100000000000001" customHeight="1" x14ac:dyDescent="0.4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5" spans="1:17" ht="21" x14ac:dyDescent="0.45">
      <c r="A5" s="46" t="s">
        <v>208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7" spans="1:17" ht="21" x14ac:dyDescent="0.45">
      <c r="C7" s="39" t="s">
        <v>114</v>
      </c>
      <c r="D7" s="40"/>
      <c r="E7" s="40"/>
      <c r="F7" s="40"/>
      <c r="G7" s="40"/>
      <c r="H7" s="40"/>
      <c r="I7" s="40"/>
      <c r="J7" s="40"/>
      <c r="K7" s="40"/>
      <c r="M7" s="39" t="s">
        <v>7</v>
      </c>
      <c r="N7" s="40"/>
      <c r="O7" s="40"/>
      <c r="P7" s="40"/>
      <c r="Q7" s="40"/>
    </row>
    <row r="8" spans="1:17" ht="21" x14ac:dyDescent="0.45">
      <c r="C8" s="12" t="s">
        <v>209</v>
      </c>
      <c r="E8" s="12" t="s">
        <v>192</v>
      </c>
      <c r="G8" s="12" t="s">
        <v>193</v>
      </c>
      <c r="I8" s="12" t="s">
        <v>70</v>
      </c>
      <c r="K8" s="12" t="s">
        <v>209</v>
      </c>
      <c r="M8" s="12" t="s">
        <v>192</v>
      </c>
      <c r="O8" s="12" t="s">
        <v>193</v>
      </c>
      <c r="Q8" s="12" t="s">
        <v>70</v>
      </c>
    </row>
    <row r="9" spans="1:17" ht="25.5" customHeight="1" x14ac:dyDescent="0.45">
      <c r="A9" s="13" t="s">
        <v>159</v>
      </c>
      <c r="C9" s="16" t="s">
        <v>218</v>
      </c>
      <c r="E9" s="16" t="s">
        <v>218</v>
      </c>
      <c r="G9" s="16" t="s">
        <v>218</v>
      </c>
      <c r="I9" s="16" t="s">
        <v>218</v>
      </c>
      <c r="J9" s="6"/>
      <c r="K9" s="15" t="s">
        <v>218</v>
      </c>
      <c r="M9" s="15" t="s">
        <v>218</v>
      </c>
      <c r="O9" s="10">
        <v>1490118458</v>
      </c>
      <c r="P9" s="10"/>
      <c r="Q9" s="10">
        <v>1490118458</v>
      </c>
    </row>
    <row r="10" spans="1:17" ht="24.75" customHeight="1" x14ac:dyDescent="0.45">
      <c r="A10" s="13" t="s">
        <v>160</v>
      </c>
      <c r="C10" s="16" t="s">
        <v>218</v>
      </c>
      <c r="E10" s="16" t="s">
        <v>218</v>
      </c>
      <c r="G10" s="16" t="s">
        <v>218</v>
      </c>
      <c r="I10" s="16" t="s">
        <v>218</v>
      </c>
      <c r="J10" s="6"/>
      <c r="K10" s="15" t="s">
        <v>218</v>
      </c>
      <c r="M10" s="15" t="s">
        <v>218</v>
      </c>
      <c r="O10" s="10">
        <v>-80879215</v>
      </c>
      <c r="P10" s="10"/>
      <c r="Q10" s="10">
        <v>-80879215</v>
      </c>
    </row>
    <row r="11" spans="1:17" ht="18.75" x14ac:dyDescent="0.45">
      <c r="A11" s="7" t="s">
        <v>70</v>
      </c>
      <c r="C11" s="22" t="s">
        <v>218</v>
      </c>
      <c r="E11" s="22" t="s">
        <v>218</v>
      </c>
      <c r="G11" s="22" t="s">
        <v>218</v>
      </c>
      <c r="I11" s="22" t="s">
        <v>218</v>
      </c>
      <c r="K11" s="22" t="s">
        <v>218</v>
      </c>
      <c r="M11" s="22" t="s">
        <v>218</v>
      </c>
      <c r="O11" s="7">
        <f>SUM(O9:$O$10)</f>
        <v>1409239243</v>
      </c>
      <c r="Q11" s="7">
        <f>SUM(Q9:$Q$10)</f>
        <v>1409239243</v>
      </c>
    </row>
    <row r="12" spans="1:17" ht="18.75" x14ac:dyDescent="0.45">
      <c r="C12" s="9"/>
      <c r="E12" s="9"/>
      <c r="G12" s="9"/>
      <c r="I12" s="9"/>
      <c r="K12" s="9"/>
      <c r="M12" s="9"/>
      <c r="O12" s="9"/>
      <c r="Q12" s="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3"/>
  <sheetViews>
    <sheetView rightToLeft="1" workbookViewId="0">
      <selection activeCell="L9" sqref="L9"/>
    </sheetView>
  </sheetViews>
  <sheetFormatPr defaultColWidth="9" defaultRowHeight="18" x14ac:dyDescent="0.4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28515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28515625" style="1" customWidth="1"/>
    <col min="12" max="16384" width="9" style="1"/>
  </cols>
  <sheetData>
    <row r="1" spans="1:12" ht="20.100000000000001" customHeight="1" x14ac:dyDescent="0.4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20.100000000000001" customHeight="1" x14ac:dyDescent="0.45">
      <c r="A2" s="45" t="s">
        <v>98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20.100000000000001" customHeight="1" x14ac:dyDescent="0.4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2" ht="21" x14ac:dyDescent="0.45">
      <c r="A5" s="46" t="s">
        <v>210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2" ht="21" x14ac:dyDescent="0.45">
      <c r="A7" s="39" t="s">
        <v>211</v>
      </c>
      <c r="B7" s="40"/>
      <c r="C7" s="40"/>
      <c r="E7" s="39" t="s">
        <v>114</v>
      </c>
      <c r="F7" s="40"/>
      <c r="G7" s="40"/>
      <c r="I7" s="39" t="s">
        <v>7</v>
      </c>
      <c r="J7" s="40"/>
      <c r="K7" s="40"/>
    </row>
    <row r="8" spans="1:12" ht="42" x14ac:dyDescent="0.45">
      <c r="A8" s="12" t="s">
        <v>212</v>
      </c>
      <c r="C8" s="12" t="s">
        <v>76</v>
      </c>
      <c r="E8" s="12" t="s">
        <v>213</v>
      </c>
      <c r="G8" s="12" t="s">
        <v>214</v>
      </c>
      <c r="I8" s="12" t="s">
        <v>213</v>
      </c>
      <c r="K8" s="12" t="s">
        <v>214</v>
      </c>
    </row>
    <row r="9" spans="1:12" ht="18.75" x14ac:dyDescent="0.45">
      <c r="A9" s="13" t="s">
        <v>215</v>
      </c>
      <c r="C9" s="6" t="s">
        <v>94</v>
      </c>
      <c r="E9" s="4">
        <v>507549</v>
      </c>
      <c r="G9" s="5">
        <f>E9/E12</f>
        <v>1</v>
      </c>
      <c r="I9" s="4">
        <v>47319044</v>
      </c>
      <c r="K9" s="5">
        <f>I9/I12</f>
        <v>0.96868112055987787</v>
      </c>
      <c r="L9" s="29"/>
    </row>
    <row r="10" spans="1:12" ht="18.75" x14ac:dyDescent="0.45">
      <c r="A10" s="13" t="s">
        <v>215</v>
      </c>
      <c r="C10" s="6" t="s">
        <v>92</v>
      </c>
      <c r="E10" s="16" t="s">
        <v>218</v>
      </c>
      <c r="F10" s="17"/>
      <c r="G10" s="16" t="s">
        <v>218</v>
      </c>
      <c r="H10" s="6"/>
      <c r="I10" s="4">
        <v>831215</v>
      </c>
      <c r="K10" s="5">
        <f>I10/I12</f>
        <v>1.7016030113080453E-2</v>
      </c>
    </row>
    <row r="11" spans="1:12" ht="18.75" x14ac:dyDescent="0.45">
      <c r="A11" s="13" t="s">
        <v>215</v>
      </c>
      <c r="C11" s="6" t="s">
        <v>96</v>
      </c>
      <c r="E11" s="16" t="s">
        <v>218</v>
      </c>
      <c r="F11" s="17"/>
      <c r="G11" s="16" t="s">
        <v>218</v>
      </c>
      <c r="H11" s="6"/>
      <c r="I11" s="4">
        <v>698679</v>
      </c>
      <c r="K11" s="5">
        <f>I11/I12</f>
        <v>1.4302849327041664E-2</v>
      </c>
    </row>
    <row r="12" spans="1:12" ht="18.75" x14ac:dyDescent="0.45">
      <c r="A12" s="7" t="s">
        <v>70</v>
      </c>
      <c r="E12" s="7">
        <f>SUM(E9:$E$11)</f>
        <v>507549</v>
      </c>
      <c r="G12" s="8">
        <f>SUM(G9:$G$11)</f>
        <v>1</v>
      </c>
      <c r="I12" s="7">
        <f>SUM(I9:$I$11)</f>
        <v>48848938</v>
      </c>
      <c r="K12" s="8">
        <f>SUM(K9:$K$11)</f>
        <v>1</v>
      </c>
    </row>
    <row r="13" spans="1:12" ht="18.75" x14ac:dyDescent="0.45">
      <c r="E13" s="9"/>
      <c r="G13" s="9"/>
      <c r="I13" s="9"/>
      <c r="K13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4"/>
  <sheetViews>
    <sheetView rightToLeft="1" tabSelected="1" workbookViewId="0">
      <selection activeCell="A13" sqref="A13"/>
    </sheetView>
  </sheetViews>
  <sheetFormatPr defaultColWidth="9" defaultRowHeight="18" x14ac:dyDescent="0.45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" style="1"/>
  </cols>
  <sheetData>
    <row r="1" spans="1:5" ht="20.100000000000001" customHeight="1" x14ac:dyDescent="0.45">
      <c r="A1" s="45" t="s">
        <v>0</v>
      </c>
      <c r="B1" s="43"/>
      <c r="C1" s="43"/>
      <c r="D1" s="43"/>
      <c r="E1" s="43"/>
    </row>
    <row r="2" spans="1:5" ht="20.100000000000001" customHeight="1" x14ac:dyDescent="0.45">
      <c r="A2" s="45" t="s">
        <v>98</v>
      </c>
      <c r="B2" s="43"/>
      <c r="C2" s="43"/>
      <c r="D2" s="43"/>
      <c r="E2" s="43"/>
    </row>
    <row r="3" spans="1:5" ht="20.100000000000001" customHeight="1" x14ac:dyDescent="0.45">
      <c r="A3" s="45" t="s">
        <v>2</v>
      </c>
      <c r="B3" s="43"/>
      <c r="C3" s="43"/>
      <c r="D3" s="43"/>
      <c r="E3" s="43"/>
    </row>
    <row r="5" spans="1:5" ht="21" x14ac:dyDescent="0.45">
      <c r="A5" s="46" t="s">
        <v>216</v>
      </c>
      <c r="B5" s="43"/>
      <c r="C5" s="43"/>
      <c r="D5" s="43"/>
      <c r="E5" s="43"/>
    </row>
    <row r="7" spans="1:5" ht="21" x14ac:dyDescent="0.45">
      <c r="C7" s="11" t="s">
        <v>114</v>
      </c>
      <c r="E7" s="11" t="s">
        <v>7</v>
      </c>
    </row>
    <row r="8" spans="1:5" ht="21" x14ac:dyDescent="0.45">
      <c r="A8" s="12" t="s">
        <v>110</v>
      </c>
      <c r="C8" s="12" t="s">
        <v>80</v>
      </c>
      <c r="E8" s="12" t="s">
        <v>80</v>
      </c>
    </row>
    <row r="9" spans="1:5" ht="18.75" x14ac:dyDescent="0.45">
      <c r="A9" s="13" t="s">
        <v>196</v>
      </c>
      <c r="C9" s="4">
        <v>1812391239</v>
      </c>
      <c r="E9" s="4">
        <v>2326388095</v>
      </c>
    </row>
    <row r="10" spans="1:5" ht="18.75" x14ac:dyDescent="0.45">
      <c r="A10" s="13" t="s">
        <v>163</v>
      </c>
      <c r="C10" s="4">
        <v>8419281</v>
      </c>
      <c r="E10" s="4">
        <v>10413116</v>
      </c>
    </row>
    <row r="11" spans="1:5" ht="18.75" x14ac:dyDescent="0.45">
      <c r="A11" s="13" t="s">
        <v>217</v>
      </c>
      <c r="C11" s="4">
        <v>21791524</v>
      </c>
      <c r="E11" s="4">
        <v>114224797</v>
      </c>
    </row>
    <row r="12" spans="1:5" s="33" customFormat="1" ht="18.75" x14ac:dyDescent="0.45">
      <c r="A12" s="34" t="s">
        <v>221</v>
      </c>
      <c r="C12" s="4">
        <v>415428924</v>
      </c>
      <c r="E12" s="4">
        <v>2031823214</v>
      </c>
    </row>
    <row r="13" spans="1:5" ht="19.5" thickBot="1" x14ac:dyDescent="0.5">
      <c r="A13" s="7" t="s">
        <v>70</v>
      </c>
      <c r="C13" s="7">
        <f>SUM(C9:$C$11)</f>
        <v>1842602044</v>
      </c>
      <c r="E13" s="7">
        <f>SUM(E9:E12)</f>
        <v>4482849222</v>
      </c>
    </row>
    <row r="14" spans="1:5" ht="18.75" x14ac:dyDescent="0.45">
      <c r="C14" s="9"/>
      <c r="E14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6"/>
  <sheetViews>
    <sheetView rightToLeft="1" topLeftCell="A43" workbookViewId="0">
      <selection activeCell="X11" sqref="X11:Y14"/>
    </sheetView>
  </sheetViews>
  <sheetFormatPr defaultColWidth="9" defaultRowHeight="19.5" customHeight="1" x14ac:dyDescent="0.45"/>
  <cols>
    <col min="1" max="1" width="29.710937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.28515625" style="1" customWidth="1"/>
    <col min="8" max="8" width="1.42578125" style="1" customWidth="1"/>
    <col min="9" max="9" width="11.42578125" style="1" customWidth="1"/>
    <col min="10" max="10" width="18.7109375" style="1" customWidth="1"/>
    <col min="11" max="11" width="1.42578125" style="1" customWidth="1"/>
    <col min="12" max="12" width="12.85546875" style="1" customWidth="1"/>
    <col min="13" max="13" width="18.28515625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9" style="1" customWidth="1"/>
    <col min="20" max="20" width="1.42578125" style="1" customWidth="1"/>
    <col min="21" max="21" width="18.28515625" style="1" customWidth="1"/>
    <col min="22" max="22" width="1.42578125" style="1" customWidth="1"/>
    <col min="23" max="23" width="8.42578125" style="17" customWidth="1"/>
    <col min="24" max="24" width="15.85546875" style="1" bestFit="1" customWidth="1"/>
    <col min="25" max="25" width="19.7109375" style="1" bestFit="1" customWidth="1"/>
    <col min="26" max="16384" width="9" style="1"/>
  </cols>
  <sheetData>
    <row r="1" spans="1:25" ht="19.5" customHeight="1" x14ac:dyDescent="0.4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5" ht="19.5" customHeight="1" x14ac:dyDescent="0.45">
      <c r="A2" s="45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5" ht="19.5" customHeight="1" x14ac:dyDescent="0.4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5" spans="1:25" ht="19.5" customHeight="1" x14ac:dyDescent="0.45">
      <c r="A5" s="46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5" ht="19.5" customHeight="1" x14ac:dyDescent="0.45">
      <c r="A6" s="46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8" spans="1:25" ht="19.5" customHeight="1" x14ac:dyDescent="0.45">
      <c r="C8" s="39" t="s">
        <v>5</v>
      </c>
      <c r="D8" s="40"/>
      <c r="E8" s="40"/>
      <c r="F8" s="40"/>
      <c r="G8" s="40"/>
      <c r="I8" s="39" t="s">
        <v>6</v>
      </c>
      <c r="J8" s="40"/>
      <c r="K8" s="40"/>
      <c r="L8" s="40"/>
      <c r="M8" s="40"/>
      <c r="O8" s="39" t="s">
        <v>7</v>
      </c>
      <c r="P8" s="40"/>
      <c r="Q8" s="40"/>
      <c r="R8" s="40"/>
      <c r="S8" s="40"/>
      <c r="T8" s="40"/>
      <c r="U8" s="40"/>
      <c r="V8" s="40"/>
      <c r="W8" s="40"/>
    </row>
    <row r="9" spans="1:25" ht="19.5" customHeight="1" x14ac:dyDescent="0.45">
      <c r="A9" s="41" t="s">
        <v>8</v>
      </c>
      <c r="C9" s="41" t="s">
        <v>9</v>
      </c>
      <c r="E9" s="41" t="s">
        <v>10</v>
      </c>
      <c r="G9" s="41" t="s">
        <v>11</v>
      </c>
      <c r="I9" s="41" t="s">
        <v>12</v>
      </c>
      <c r="J9" s="43"/>
      <c r="L9" s="41" t="s">
        <v>13</v>
      </c>
      <c r="M9" s="43"/>
      <c r="O9" s="41" t="s">
        <v>9</v>
      </c>
      <c r="Q9" s="44" t="s">
        <v>14</v>
      </c>
      <c r="S9" s="41" t="s">
        <v>10</v>
      </c>
      <c r="U9" s="41" t="s">
        <v>11</v>
      </c>
      <c r="W9" s="44" t="s">
        <v>15</v>
      </c>
    </row>
    <row r="10" spans="1:25" ht="19.5" customHeight="1" x14ac:dyDescent="0.45">
      <c r="A10" s="42"/>
      <c r="C10" s="42"/>
      <c r="E10" s="42"/>
      <c r="G10" s="42"/>
      <c r="I10" s="2" t="s">
        <v>9</v>
      </c>
      <c r="J10" s="2" t="s">
        <v>10</v>
      </c>
      <c r="L10" s="2" t="s">
        <v>9</v>
      </c>
      <c r="M10" s="2" t="s">
        <v>16</v>
      </c>
      <c r="O10" s="42"/>
      <c r="Q10" s="42"/>
      <c r="S10" s="42"/>
      <c r="U10" s="42"/>
      <c r="W10" s="42"/>
    </row>
    <row r="11" spans="1:25" ht="19.5" customHeight="1" x14ac:dyDescent="0.45">
      <c r="A11" s="3" t="s">
        <v>17</v>
      </c>
      <c r="C11" s="10">
        <v>11113871</v>
      </c>
      <c r="D11" s="10"/>
      <c r="E11" s="10">
        <v>173600982292</v>
      </c>
      <c r="F11" s="10"/>
      <c r="G11" s="10">
        <v>174222914483</v>
      </c>
      <c r="H11" s="10"/>
      <c r="I11" s="10">
        <v>0</v>
      </c>
      <c r="J11" s="10">
        <v>0</v>
      </c>
      <c r="K11" s="10"/>
      <c r="L11" s="10">
        <v>9783052</v>
      </c>
      <c r="M11" s="10">
        <v>146772455724</v>
      </c>
      <c r="N11" s="10"/>
      <c r="O11" s="10">
        <v>1330819</v>
      </c>
      <c r="P11" s="10"/>
      <c r="Q11" s="10">
        <v>17220</v>
      </c>
      <c r="R11" s="10"/>
      <c r="S11" s="10">
        <v>20787670259</v>
      </c>
      <c r="T11" s="10"/>
      <c r="U11" s="10">
        <v>22780348796</v>
      </c>
      <c r="W11" s="30">
        <f>U11/U66</f>
        <v>5.4774308366078578E-3</v>
      </c>
      <c r="X11" s="29"/>
      <c r="Y11" s="10"/>
    </row>
    <row r="12" spans="1:25" ht="19.5" customHeight="1" x14ac:dyDescent="0.45">
      <c r="A12" s="3" t="s">
        <v>19</v>
      </c>
      <c r="C12" s="10">
        <v>202853072</v>
      </c>
      <c r="D12" s="10"/>
      <c r="E12" s="10">
        <v>539493972528</v>
      </c>
      <c r="F12" s="10"/>
      <c r="G12" s="10">
        <v>341790133096</v>
      </c>
      <c r="H12" s="10"/>
      <c r="I12" s="10">
        <v>0</v>
      </c>
      <c r="J12" s="10">
        <v>0</v>
      </c>
      <c r="K12" s="10"/>
      <c r="L12" s="10">
        <v>30621300</v>
      </c>
      <c r="M12" s="10">
        <v>47265314066</v>
      </c>
      <c r="N12" s="10"/>
      <c r="O12" s="10">
        <v>172231772</v>
      </c>
      <c r="P12" s="10"/>
      <c r="Q12" s="10">
        <v>1602</v>
      </c>
      <c r="R12" s="10"/>
      <c r="S12" s="10">
        <v>458055685111</v>
      </c>
      <c r="T12" s="10"/>
      <c r="U12" s="10">
        <v>274273602716</v>
      </c>
      <c r="W12" s="30">
        <f>U12/U66</f>
        <v>6.594783524332791E-2</v>
      </c>
      <c r="X12" s="29"/>
      <c r="Y12" s="29"/>
    </row>
    <row r="13" spans="1:25" ht="19.5" customHeight="1" x14ac:dyDescent="0.45">
      <c r="A13" s="3" t="s">
        <v>20</v>
      </c>
      <c r="C13" s="10">
        <v>3200000</v>
      </c>
      <c r="D13" s="10"/>
      <c r="E13" s="10">
        <v>25270633701</v>
      </c>
      <c r="F13" s="10"/>
      <c r="G13" s="10">
        <v>25765776000</v>
      </c>
      <c r="H13" s="10"/>
      <c r="I13" s="10">
        <v>0</v>
      </c>
      <c r="J13" s="10">
        <v>0</v>
      </c>
      <c r="K13" s="10"/>
      <c r="L13" s="10">
        <v>3200000</v>
      </c>
      <c r="M13" s="10">
        <v>24776597019</v>
      </c>
      <c r="N13" s="10"/>
      <c r="O13" s="10">
        <v>0</v>
      </c>
      <c r="P13" s="10"/>
      <c r="Q13" s="10">
        <v>0</v>
      </c>
      <c r="R13" s="10"/>
      <c r="S13" s="10">
        <v>0</v>
      </c>
      <c r="T13" s="10"/>
      <c r="U13" s="10">
        <v>0</v>
      </c>
      <c r="W13" s="30">
        <f>U13/U66</f>
        <v>0</v>
      </c>
      <c r="X13" s="29"/>
    </row>
    <row r="14" spans="1:25" ht="19.5" customHeight="1" x14ac:dyDescent="0.45">
      <c r="A14" s="3" t="s">
        <v>21</v>
      </c>
      <c r="C14" s="10">
        <v>78465821</v>
      </c>
      <c r="D14" s="10"/>
      <c r="E14" s="10">
        <v>802721526799</v>
      </c>
      <c r="F14" s="10"/>
      <c r="G14" s="10">
        <v>719852303690</v>
      </c>
      <c r="H14" s="10"/>
      <c r="I14" s="10">
        <v>0</v>
      </c>
      <c r="J14" s="10">
        <v>0</v>
      </c>
      <c r="K14" s="10"/>
      <c r="L14" s="10">
        <v>7893301</v>
      </c>
      <c r="M14" s="10">
        <v>69536553046</v>
      </c>
      <c r="N14" s="10"/>
      <c r="O14" s="10">
        <v>70572520</v>
      </c>
      <c r="P14" s="10"/>
      <c r="Q14" s="10">
        <v>9104</v>
      </c>
      <c r="R14" s="10"/>
      <c r="S14" s="10">
        <v>721971430139</v>
      </c>
      <c r="T14" s="10"/>
      <c r="U14" s="10">
        <v>638669393359</v>
      </c>
      <c r="W14" s="30">
        <f>U14/U66</f>
        <v>0.15356513901123767</v>
      </c>
      <c r="X14" s="29"/>
    </row>
    <row r="15" spans="1:25" ht="19.5" customHeight="1" x14ac:dyDescent="0.45">
      <c r="A15" s="3" t="s">
        <v>22</v>
      </c>
      <c r="C15" s="10">
        <v>450000</v>
      </c>
      <c r="D15" s="10"/>
      <c r="E15" s="10">
        <v>32429419200</v>
      </c>
      <c r="F15" s="10"/>
      <c r="G15" s="10">
        <v>31389961792</v>
      </c>
      <c r="H15" s="10"/>
      <c r="I15" s="10">
        <v>0</v>
      </c>
      <c r="J15" s="10">
        <v>0</v>
      </c>
      <c r="K15" s="10"/>
      <c r="L15" s="10">
        <v>0</v>
      </c>
      <c r="M15" s="10">
        <v>0</v>
      </c>
      <c r="N15" s="10"/>
      <c r="O15" s="10">
        <v>4776923</v>
      </c>
      <c r="P15" s="10"/>
      <c r="Q15" s="10">
        <v>6582</v>
      </c>
      <c r="R15" s="10"/>
      <c r="S15" s="10">
        <v>32429419200</v>
      </c>
      <c r="T15" s="10"/>
      <c r="U15" s="10">
        <v>31254629028</v>
      </c>
      <c r="W15" s="30">
        <f>U15/U66</f>
        <v>7.5150328187585267E-3</v>
      </c>
    </row>
    <row r="16" spans="1:25" ht="19.5" customHeight="1" x14ac:dyDescent="0.45">
      <c r="A16" s="3" t="s">
        <v>23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v>10173821</v>
      </c>
      <c r="J16" s="10">
        <v>48857483444</v>
      </c>
      <c r="K16" s="10"/>
      <c r="L16" s="10">
        <v>0</v>
      </c>
      <c r="M16" s="10">
        <v>0</v>
      </c>
      <c r="N16" s="10"/>
      <c r="O16" s="10">
        <v>10173821</v>
      </c>
      <c r="P16" s="10"/>
      <c r="Q16" s="10">
        <v>5036</v>
      </c>
      <c r="R16" s="10"/>
      <c r="S16" s="10">
        <v>48857483444</v>
      </c>
      <c r="T16" s="10"/>
      <c r="U16" s="10">
        <v>50930512149</v>
      </c>
      <c r="W16" s="30">
        <f>U16/U66</f>
        <v>1.224600906102666E-2</v>
      </c>
    </row>
    <row r="17" spans="1:23" ht="19.5" customHeight="1" x14ac:dyDescent="0.45">
      <c r="A17" s="3" t="s">
        <v>24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v>500000</v>
      </c>
      <c r="J17" s="10">
        <v>4095502940</v>
      </c>
      <c r="K17" s="10"/>
      <c r="L17" s="10">
        <v>0</v>
      </c>
      <c r="M17" s="10">
        <v>0</v>
      </c>
      <c r="N17" s="10"/>
      <c r="O17" s="10">
        <v>500000</v>
      </c>
      <c r="P17" s="10"/>
      <c r="Q17" s="10">
        <v>8780</v>
      </c>
      <c r="R17" s="10"/>
      <c r="S17" s="10">
        <v>4095502940</v>
      </c>
      <c r="T17" s="10"/>
      <c r="U17" s="10">
        <v>4363879500</v>
      </c>
      <c r="W17" s="30">
        <f>U17/U66</f>
        <v>1.0492748971753225E-3</v>
      </c>
    </row>
    <row r="18" spans="1:23" ht="19.5" customHeight="1" x14ac:dyDescent="0.45">
      <c r="A18" s="3" t="s">
        <v>25</v>
      </c>
      <c r="C18" s="10">
        <v>3429946</v>
      </c>
      <c r="D18" s="10"/>
      <c r="E18" s="10">
        <v>248413892503</v>
      </c>
      <c r="F18" s="10"/>
      <c r="G18" s="10">
        <v>144018877572</v>
      </c>
      <c r="H18" s="10"/>
      <c r="I18" s="10">
        <v>0</v>
      </c>
      <c r="J18" s="10">
        <v>0</v>
      </c>
      <c r="K18" s="10"/>
      <c r="L18" s="10">
        <v>0</v>
      </c>
      <c r="M18" s="10">
        <v>0</v>
      </c>
      <c r="N18" s="10"/>
      <c r="O18" s="10">
        <v>28793991</v>
      </c>
      <c r="P18" s="10"/>
      <c r="Q18" s="10">
        <v>5020</v>
      </c>
      <c r="R18" s="10"/>
      <c r="S18" s="10">
        <v>248413892503</v>
      </c>
      <c r="T18" s="10"/>
      <c r="U18" s="10">
        <v>143685787103</v>
      </c>
      <c r="W18" s="30">
        <f>U18/U66</f>
        <v>3.4548591336689201E-2</v>
      </c>
    </row>
    <row r="19" spans="1:23" ht="19.5" customHeight="1" x14ac:dyDescent="0.45">
      <c r="A19" s="3" t="s">
        <v>26</v>
      </c>
      <c r="C19" s="10">
        <v>350000</v>
      </c>
      <c r="D19" s="10"/>
      <c r="E19" s="10">
        <v>22983921999</v>
      </c>
      <c r="F19" s="10"/>
      <c r="G19" s="10">
        <v>49869450697</v>
      </c>
      <c r="H19" s="10"/>
      <c r="I19" s="10">
        <v>0</v>
      </c>
      <c r="J19" s="10">
        <v>0</v>
      </c>
      <c r="K19" s="10"/>
      <c r="L19" s="10">
        <v>350000</v>
      </c>
      <c r="M19" s="10">
        <v>39989140726</v>
      </c>
      <c r="N19" s="10"/>
      <c r="O19" s="10">
        <v>0</v>
      </c>
      <c r="P19" s="10"/>
      <c r="Q19" s="10">
        <v>0</v>
      </c>
      <c r="R19" s="10"/>
      <c r="S19" s="10">
        <v>0</v>
      </c>
      <c r="T19" s="10"/>
      <c r="U19" s="10">
        <v>0</v>
      </c>
      <c r="W19" s="30">
        <f>U19/U66</f>
        <v>0</v>
      </c>
    </row>
    <row r="20" spans="1:23" ht="19.5" customHeight="1" x14ac:dyDescent="0.45">
      <c r="A20" s="3" t="s">
        <v>27</v>
      </c>
      <c r="C20" s="10">
        <v>100000</v>
      </c>
      <c r="D20" s="10"/>
      <c r="E20" s="10">
        <v>8824290647</v>
      </c>
      <c r="F20" s="10"/>
      <c r="G20" s="10">
        <v>9287508555</v>
      </c>
      <c r="H20" s="10"/>
      <c r="I20" s="10">
        <v>986450</v>
      </c>
      <c r="J20" s="10">
        <v>91779635316</v>
      </c>
      <c r="K20" s="10"/>
      <c r="L20" s="10">
        <v>0</v>
      </c>
      <c r="M20" s="10">
        <v>0</v>
      </c>
      <c r="N20" s="10"/>
      <c r="O20" s="10">
        <v>1086450</v>
      </c>
      <c r="P20" s="10"/>
      <c r="Q20" s="10">
        <v>101048</v>
      </c>
      <c r="R20" s="10"/>
      <c r="S20" s="10">
        <v>100603925963</v>
      </c>
      <c r="T20" s="10"/>
      <c r="U20" s="10">
        <v>109130387182</v>
      </c>
      <c r="W20" s="30">
        <f>U20/U66</f>
        <v>2.6239903230393092E-2</v>
      </c>
    </row>
    <row r="21" spans="1:23" ht="19.5" customHeight="1" x14ac:dyDescent="0.45">
      <c r="A21" s="3" t="s">
        <v>28</v>
      </c>
      <c r="C21" s="10">
        <v>16042976</v>
      </c>
      <c r="D21" s="10"/>
      <c r="E21" s="10">
        <v>205027502610</v>
      </c>
      <c r="F21" s="10"/>
      <c r="G21" s="10">
        <v>225976362549</v>
      </c>
      <c r="H21" s="10"/>
      <c r="I21" s="10">
        <v>0</v>
      </c>
      <c r="J21" s="10">
        <v>0</v>
      </c>
      <c r="K21" s="10"/>
      <c r="L21" s="10">
        <v>16042976</v>
      </c>
      <c r="M21" s="10">
        <v>215346152216</v>
      </c>
      <c r="N21" s="10"/>
      <c r="O21" s="10">
        <v>0</v>
      </c>
      <c r="P21" s="10"/>
      <c r="Q21" s="10">
        <v>0</v>
      </c>
      <c r="R21" s="10"/>
      <c r="S21" s="10">
        <v>0</v>
      </c>
      <c r="T21" s="10"/>
      <c r="U21" s="10">
        <v>0</v>
      </c>
      <c r="W21" s="30">
        <f>U21/U66</f>
        <v>0</v>
      </c>
    </row>
    <row r="22" spans="1:23" ht="19.5" customHeight="1" x14ac:dyDescent="0.45">
      <c r="A22" s="3" t="s">
        <v>29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v>450214</v>
      </c>
      <c r="J22" s="10">
        <v>15212891428</v>
      </c>
      <c r="K22" s="10"/>
      <c r="L22" s="10">
        <v>0</v>
      </c>
      <c r="M22" s="10">
        <v>0</v>
      </c>
      <c r="N22" s="10"/>
      <c r="O22" s="10">
        <v>450214</v>
      </c>
      <c r="P22" s="10"/>
      <c r="Q22" s="10">
        <v>36843</v>
      </c>
      <c r="R22" s="10"/>
      <c r="S22" s="10">
        <v>15212891428</v>
      </c>
      <c r="T22" s="10"/>
      <c r="U22" s="10">
        <v>16488540357</v>
      </c>
      <c r="W22" s="30">
        <f>U22/U66</f>
        <v>3.9645942303545116E-3</v>
      </c>
    </row>
    <row r="23" spans="1:23" ht="26.25" customHeight="1" x14ac:dyDescent="0.45">
      <c r="A23" s="3" t="s">
        <v>31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83231</v>
      </c>
      <c r="J23" s="10">
        <v>418448917</v>
      </c>
      <c r="K23" s="10"/>
      <c r="L23" s="10">
        <v>0</v>
      </c>
      <c r="M23" s="10">
        <v>0</v>
      </c>
      <c r="N23" s="10"/>
      <c r="O23" s="10">
        <v>83231</v>
      </c>
      <c r="P23" s="10"/>
      <c r="Q23" s="10">
        <v>5609</v>
      </c>
      <c r="R23" s="10"/>
      <c r="S23" s="10">
        <v>418448917</v>
      </c>
      <c r="T23" s="10"/>
      <c r="U23" s="10">
        <v>464064965</v>
      </c>
      <c r="W23" s="30">
        <f>U23/U66</f>
        <v>1.115823015812065E-4</v>
      </c>
    </row>
    <row r="24" spans="1:23" ht="19.5" customHeight="1" x14ac:dyDescent="0.45">
      <c r="A24" s="3" t="s">
        <v>32</v>
      </c>
      <c r="C24" s="10">
        <v>11455007</v>
      </c>
      <c r="D24" s="10"/>
      <c r="E24" s="10">
        <v>188874489780</v>
      </c>
      <c r="F24" s="10"/>
      <c r="G24" s="10">
        <v>148370651700</v>
      </c>
      <c r="H24" s="10"/>
      <c r="I24" s="10">
        <v>0</v>
      </c>
      <c r="J24" s="10">
        <v>0</v>
      </c>
      <c r="K24" s="10"/>
      <c r="L24" s="10">
        <v>7906963</v>
      </c>
      <c r="M24" s="10">
        <v>104158839981</v>
      </c>
      <c r="N24" s="10"/>
      <c r="O24" s="10">
        <v>3548044</v>
      </c>
      <c r="P24" s="10"/>
      <c r="Q24" s="10">
        <v>14520</v>
      </c>
      <c r="R24" s="10"/>
      <c r="S24" s="10">
        <v>58501491987</v>
      </c>
      <c r="T24" s="10"/>
      <c r="U24" s="10">
        <v>51211069167</v>
      </c>
      <c r="W24" s="30">
        <f>U24/U66</f>
        <v>1.231346771478045E-2</v>
      </c>
    </row>
    <row r="25" spans="1:23" ht="19.5" customHeight="1" x14ac:dyDescent="0.45">
      <c r="A25" s="3" t="s">
        <v>33</v>
      </c>
      <c r="C25" s="10">
        <v>6565001</v>
      </c>
      <c r="D25" s="10"/>
      <c r="E25" s="10">
        <v>56736702165</v>
      </c>
      <c r="F25" s="10"/>
      <c r="G25" s="10">
        <v>84380394426</v>
      </c>
      <c r="H25" s="10"/>
      <c r="I25" s="10">
        <v>4212422</v>
      </c>
      <c r="J25" s="10">
        <v>67586421086</v>
      </c>
      <c r="K25" s="10"/>
      <c r="L25" s="10">
        <v>0</v>
      </c>
      <c r="M25" s="10">
        <v>0</v>
      </c>
      <c r="N25" s="10"/>
      <c r="O25" s="10">
        <v>10777423</v>
      </c>
      <c r="P25" s="10"/>
      <c r="Q25" s="10">
        <v>16250</v>
      </c>
      <c r="R25" s="10"/>
      <c r="S25" s="10">
        <v>124323123251</v>
      </c>
      <c r="T25" s="10"/>
      <c r="U25" s="10">
        <v>174091081664</v>
      </c>
      <c r="W25" s="30">
        <f>U25/U66</f>
        <v>4.185940556152714E-2</v>
      </c>
    </row>
    <row r="26" spans="1:23" ht="19.5" customHeight="1" x14ac:dyDescent="0.45">
      <c r="A26" s="3" t="s">
        <v>34</v>
      </c>
      <c r="C26" s="10">
        <v>3616747</v>
      </c>
      <c r="D26" s="10"/>
      <c r="E26" s="10">
        <v>145020183371</v>
      </c>
      <c r="F26" s="10"/>
      <c r="G26" s="10">
        <v>64210760567</v>
      </c>
      <c r="H26" s="10"/>
      <c r="I26" s="10">
        <v>0</v>
      </c>
      <c r="J26" s="10">
        <v>0</v>
      </c>
      <c r="K26" s="10"/>
      <c r="L26" s="10">
        <v>216747</v>
      </c>
      <c r="M26" s="10">
        <v>4020399967</v>
      </c>
      <c r="N26" s="10"/>
      <c r="O26" s="10">
        <v>3400000</v>
      </c>
      <c r="P26" s="10"/>
      <c r="Q26" s="10">
        <v>20190</v>
      </c>
      <c r="R26" s="10"/>
      <c r="S26" s="10">
        <v>136329310140</v>
      </c>
      <c r="T26" s="10"/>
      <c r="U26" s="10">
        <v>68237556300</v>
      </c>
      <c r="W26" s="30">
        <f>U26/U66</f>
        <v>1.6407408790773848E-2</v>
      </c>
    </row>
    <row r="27" spans="1:23" ht="19.5" customHeight="1" x14ac:dyDescent="0.45">
      <c r="A27" s="3" t="s">
        <v>35</v>
      </c>
      <c r="C27" s="10">
        <v>9883444</v>
      </c>
      <c r="D27" s="10"/>
      <c r="E27" s="10">
        <v>74131116285</v>
      </c>
      <c r="F27" s="10"/>
      <c r="G27" s="10">
        <v>96281447580</v>
      </c>
      <c r="H27" s="10"/>
      <c r="I27" s="10">
        <v>0</v>
      </c>
      <c r="J27" s="10">
        <v>0</v>
      </c>
      <c r="K27" s="10"/>
      <c r="L27" s="10">
        <v>0</v>
      </c>
      <c r="M27" s="10">
        <v>0</v>
      </c>
      <c r="N27" s="10"/>
      <c r="O27" s="10">
        <v>9883444</v>
      </c>
      <c r="P27" s="10"/>
      <c r="Q27" s="10">
        <v>12680</v>
      </c>
      <c r="R27" s="10"/>
      <c r="S27" s="10">
        <v>74131116285</v>
      </c>
      <c r="T27" s="10"/>
      <c r="U27" s="10">
        <v>124576403604</v>
      </c>
      <c r="W27" s="30">
        <f>U27/U66</f>
        <v>2.9953827341487906E-2</v>
      </c>
    </row>
    <row r="28" spans="1:23" ht="19.5" customHeight="1" x14ac:dyDescent="0.45">
      <c r="A28" s="3" t="s">
        <v>36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5294653</v>
      </c>
      <c r="J28" s="10">
        <v>54090865112</v>
      </c>
      <c r="K28" s="10"/>
      <c r="L28" s="10">
        <v>0</v>
      </c>
      <c r="M28" s="10">
        <v>0</v>
      </c>
      <c r="N28" s="10"/>
      <c r="O28" s="10">
        <v>5294653</v>
      </c>
      <c r="P28" s="10"/>
      <c r="Q28" s="10">
        <v>12410</v>
      </c>
      <c r="R28" s="10"/>
      <c r="S28" s="10">
        <v>54090865112</v>
      </c>
      <c r="T28" s="10"/>
      <c r="U28" s="10">
        <v>65315689200</v>
      </c>
      <c r="W28" s="30">
        <f>U28/U66</f>
        <v>1.5704859189916983E-2</v>
      </c>
    </row>
    <row r="29" spans="1:23" ht="19.5" customHeight="1" x14ac:dyDescent="0.45">
      <c r="A29" s="3" t="s">
        <v>37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v>173650</v>
      </c>
      <c r="J29" s="10">
        <v>330582194</v>
      </c>
      <c r="K29" s="10"/>
      <c r="L29" s="10">
        <v>0</v>
      </c>
      <c r="M29" s="10">
        <v>0</v>
      </c>
      <c r="N29" s="10"/>
      <c r="O29" s="10">
        <v>173650</v>
      </c>
      <c r="P29" s="10"/>
      <c r="Q29" s="10">
        <v>3318</v>
      </c>
      <c r="R29" s="10"/>
      <c r="S29" s="10">
        <v>330582194</v>
      </c>
      <c r="T29" s="10"/>
      <c r="U29" s="10">
        <v>572742484</v>
      </c>
      <c r="W29" s="30">
        <f>U29/U66</f>
        <v>1.3771331472535822E-4</v>
      </c>
    </row>
    <row r="30" spans="1:23" ht="19.5" customHeight="1" x14ac:dyDescent="0.45">
      <c r="A30" s="3" t="s">
        <v>38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v>3855956</v>
      </c>
      <c r="J30" s="10">
        <v>57183406058</v>
      </c>
      <c r="K30" s="10"/>
      <c r="L30" s="10">
        <v>0</v>
      </c>
      <c r="M30" s="10">
        <v>0</v>
      </c>
      <c r="N30" s="10"/>
      <c r="O30" s="10">
        <v>3855956</v>
      </c>
      <c r="P30" s="10"/>
      <c r="Q30" s="10">
        <v>15980</v>
      </c>
      <c r="R30" s="10"/>
      <c r="S30" s="10">
        <v>57183406058</v>
      </c>
      <c r="T30" s="10"/>
      <c r="U30" s="10">
        <v>61251548728</v>
      </c>
      <c r="W30" s="30">
        <f>U30/U66</f>
        <v>1.4727655173201152E-2</v>
      </c>
    </row>
    <row r="31" spans="1:23" ht="19.5" customHeight="1" x14ac:dyDescent="0.45">
      <c r="A31" s="3" t="s">
        <v>39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v>1077995</v>
      </c>
      <c r="J31" s="10">
        <v>23056502588</v>
      </c>
      <c r="K31" s="10"/>
      <c r="L31" s="10">
        <v>0</v>
      </c>
      <c r="M31" s="10">
        <v>0</v>
      </c>
      <c r="N31" s="10"/>
      <c r="O31" s="10">
        <v>1077995</v>
      </c>
      <c r="P31" s="10"/>
      <c r="Q31" s="10">
        <v>21290</v>
      </c>
      <c r="R31" s="10"/>
      <c r="S31" s="10">
        <v>23056502588</v>
      </c>
      <c r="T31" s="10"/>
      <c r="U31" s="10">
        <v>22813957994</v>
      </c>
      <c r="W31" s="30">
        <f>U31/U66</f>
        <v>5.4855120147832854E-3</v>
      </c>
    </row>
    <row r="32" spans="1:23" ht="19.5" customHeight="1" x14ac:dyDescent="0.45">
      <c r="A32" s="3" t="s">
        <v>40</v>
      </c>
      <c r="C32" s="10">
        <v>238869</v>
      </c>
      <c r="D32" s="10"/>
      <c r="E32" s="10">
        <v>5020904075</v>
      </c>
      <c r="F32" s="10"/>
      <c r="G32" s="10">
        <v>4986402318</v>
      </c>
      <c r="H32" s="10"/>
      <c r="I32" s="10">
        <v>0</v>
      </c>
      <c r="J32" s="10">
        <v>0</v>
      </c>
      <c r="K32" s="10"/>
      <c r="L32" s="10">
        <v>0</v>
      </c>
      <c r="M32" s="10">
        <v>0</v>
      </c>
      <c r="N32" s="10"/>
      <c r="O32" s="10">
        <v>238869</v>
      </c>
      <c r="P32" s="10"/>
      <c r="Q32" s="10">
        <v>50030</v>
      </c>
      <c r="R32" s="10"/>
      <c r="S32" s="10">
        <v>5020904075</v>
      </c>
      <c r="T32" s="10"/>
      <c r="U32" s="10">
        <v>11879509904</v>
      </c>
      <c r="W32" s="30">
        <f>U32/U66</f>
        <v>2.856373906065194E-3</v>
      </c>
    </row>
    <row r="33" spans="1:23" ht="19.5" customHeight="1" x14ac:dyDescent="0.45">
      <c r="A33" s="3" t="s">
        <v>41</v>
      </c>
      <c r="C33" s="10">
        <v>7499999</v>
      </c>
      <c r="D33" s="10"/>
      <c r="E33" s="10">
        <v>134560458424</v>
      </c>
      <c r="F33" s="10"/>
      <c r="G33" s="10">
        <v>70527838096</v>
      </c>
      <c r="H33" s="10"/>
      <c r="I33" s="10">
        <v>0</v>
      </c>
      <c r="J33" s="10">
        <v>0</v>
      </c>
      <c r="K33" s="10"/>
      <c r="L33" s="10">
        <v>1999999</v>
      </c>
      <c r="M33" s="10">
        <v>20293222780</v>
      </c>
      <c r="N33" s="10"/>
      <c r="O33" s="10">
        <v>5500000</v>
      </c>
      <c r="P33" s="10"/>
      <c r="Q33" s="10">
        <v>10600</v>
      </c>
      <c r="R33" s="10"/>
      <c r="S33" s="10">
        <v>98677682668</v>
      </c>
      <c r="T33" s="10"/>
      <c r="U33" s="10">
        <v>57953115000</v>
      </c>
      <c r="W33" s="30">
        <f>U33/U66</f>
        <v>1.3934561846314647E-2</v>
      </c>
    </row>
    <row r="34" spans="1:23" ht="19.5" customHeight="1" x14ac:dyDescent="0.45">
      <c r="A34" s="3" t="s">
        <v>42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v>6900000</v>
      </c>
      <c r="J34" s="10">
        <v>80390532621</v>
      </c>
      <c r="K34" s="10"/>
      <c r="L34" s="10">
        <v>0</v>
      </c>
      <c r="M34" s="10">
        <v>0</v>
      </c>
      <c r="N34" s="10"/>
      <c r="O34" s="10">
        <v>6900000</v>
      </c>
      <c r="P34" s="10"/>
      <c r="Q34" s="10">
        <v>13980</v>
      </c>
      <c r="R34" s="10"/>
      <c r="S34" s="10">
        <v>80390532621</v>
      </c>
      <c r="T34" s="10"/>
      <c r="U34" s="10">
        <v>95888051100</v>
      </c>
      <c r="W34" s="30">
        <f>U34/U66</f>
        <v>2.3055843993468328E-2</v>
      </c>
    </row>
    <row r="35" spans="1:23" ht="19.5" customHeight="1" x14ac:dyDescent="0.45">
      <c r="A35" s="3" t="s">
        <v>43</v>
      </c>
      <c r="C35" s="10">
        <v>1500000</v>
      </c>
      <c r="D35" s="10"/>
      <c r="E35" s="10">
        <v>24930641542</v>
      </c>
      <c r="F35" s="10"/>
      <c r="G35" s="10">
        <v>25050060000</v>
      </c>
      <c r="H35" s="10"/>
      <c r="I35" s="10">
        <v>3900000</v>
      </c>
      <c r="J35" s="10">
        <v>61515571080</v>
      </c>
      <c r="K35" s="10"/>
      <c r="L35" s="10">
        <v>0</v>
      </c>
      <c r="M35" s="10">
        <v>0</v>
      </c>
      <c r="N35" s="10"/>
      <c r="O35" s="10">
        <v>5400000</v>
      </c>
      <c r="P35" s="10"/>
      <c r="Q35" s="10">
        <v>18240</v>
      </c>
      <c r="R35" s="10"/>
      <c r="S35" s="10">
        <v>86446212622</v>
      </c>
      <c r="T35" s="10"/>
      <c r="U35" s="10">
        <v>97909948800</v>
      </c>
      <c r="W35" s="30">
        <f>U35/U66</f>
        <v>2.3542000062000128E-2</v>
      </c>
    </row>
    <row r="36" spans="1:23" ht="19.5" customHeight="1" x14ac:dyDescent="0.45">
      <c r="A36" s="3" t="s">
        <v>44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v>14000000</v>
      </c>
      <c r="J36" s="10">
        <v>234634233616</v>
      </c>
      <c r="K36" s="10"/>
      <c r="L36" s="10">
        <v>0</v>
      </c>
      <c r="M36" s="10">
        <v>0</v>
      </c>
      <c r="N36" s="10"/>
      <c r="O36" s="10">
        <v>14000000</v>
      </c>
      <c r="P36" s="10"/>
      <c r="Q36" s="10">
        <v>18050</v>
      </c>
      <c r="R36" s="10"/>
      <c r="S36" s="10">
        <v>234634233616</v>
      </c>
      <c r="T36" s="10"/>
      <c r="U36" s="10">
        <v>251196435000</v>
      </c>
      <c r="W36" s="30">
        <f>U36/U66</f>
        <v>6.0399035652893847E-2</v>
      </c>
    </row>
    <row r="37" spans="1:23" ht="19.5" customHeight="1" x14ac:dyDescent="0.45">
      <c r="A37" s="3" t="s">
        <v>45</v>
      </c>
      <c r="C37" s="10">
        <v>8658544</v>
      </c>
      <c r="D37" s="10"/>
      <c r="E37" s="10">
        <v>92327250301</v>
      </c>
      <c r="F37" s="10"/>
      <c r="G37" s="10">
        <v>90287699207</v>
      </c>
      <c r="H37" s="10"/>
      <c r="I37" s="10">
        <v>9000000</v>
      </c>
      <c r="J37" s="10">
        <v>99151460887</v>
      </c>
      <c r="K37" s="10"/>
      <c r="L37" s="10">
        <v>0</v>
      </c>
      <c r="M37" s="10">
        <v>0</v>
      </c>
      <c r="N37" s="10"/>
      <c r="O37" s="10">
        <v>17658544</v>
      </c>
      <c r="P37" s="10"/>
      <c r="Q37" s="10">
        <v>12360</v>
      </c>
      <c r="R37" s="10"/>
      <c r="S37" s="10">
        <v>191478711188</v>
      </c>
      <c r="T37" s="10"/>
      <c r="U37" s="10">
        <v>216960959197</v>
      </c>
      <c r="W37" s="30">
        <f>U37/U66</f>
        <v>5.2167271839768152E-2</v>
      </c>
    </row>
    <row r="38" spans="1:23" ht="19.5" customHeight="1" x14ac:dyDescent="0.45">
      <c r="A38" s="3" t="s">
        <v>46</v>
      </c>
      <c r="C38" s="10">
        <v>5000000</v>
      </c>
      <c r="D38" s="10"/>
      <c r="E38" s="10">
        <v>76837038605</v>
      </c>
      <c r="F38" s="10"/>
      <c r="G38" s="10">
        <v>75915598500</v>
      </c>
      <c r="H38" s="10"/>
      <c r="I38" s="10">
        <v>0</v>
      </c>
      <c r="J38" s="10">
        <v>0</v>
      </c>
      <c r="K38" s="10"/>
      <c r="L38" s="10">
        <v>0</v>
      </c>
      <c r="M38" s="10">
        <v>0</v>
      </c>
      <c r="N38" s="10"/>
      <c r="O38" s="10">
        <v>5000000</v>
      </c>
      <c r="P38" s="10"/>
      <c r="Q38" s="10">
        <v>18639</v>
      </c>
      <c r="R38" s="10"/>
      <c r="S38" s="10">
        <v>76837038605</v>
      </c>
      <c r="T38" s="10"/>
      <c r="U38" s="10">
        <v>92640489750</v>
      </c>
      <c r="W38" s="30">
        <f>U38/U66</f>
        <v>2.2274982697552206E-2</v>
      </c>
    </row>
    <row r="39" spans="1:23" ht="19.5" customHeight="1" x14ac:dyDescent="0.45">
      <c r="A39" s="3" t="s">
        <v>47</v>
      </c>
      <c r="C39" s="10">
        <v>686010</v>
      </c>
      <c r="D39" s="10"/>
      <c r="E39" s="10">
        <v>22633729614</v>
      </c>
      <c r="F39" s="10"/>
      <c r="G39" s="10">
        <v>12670226708</v>
      </c>
      <c r="H39" s="10"/>
      <c r="I39" s="10">
        <v>0</v>
      </c>
      <c r="J39" s="10">
        <v>0</v>
      </c>
      <c r="K39" s="10"/>
      <c r="L39" s="10">
        <v>686010</v>
      </c>
      <c r="M39" s="10">
        <v>11706140540</v>
      </c>
      <c r="N39" s="10"/>
      <c r="O39" s="10">
        <v>0</v>
      </c>
      <c r="P39" s="10"/>
      <c r="Q39" s="10">
        <v>0</v>
      </c>
      <c r="R39" s="10"/>
      <c r="S39" s="10">
        <v>0</v>
      </c>
      <c r="T39" s="10"/>
      <c r="U39" s="10">
        <v>0</v>
      </c>
      <c r="W39" s="30">
        <f>U39/U66</f>
        <v>0</v>
      </c>
    </row>
    <row r="40" spans="1:23" ht="19.5" customHeight="1" x14ac:dyDescent="0.45">
      <c r="A40" s="3" t="s">
        <v>48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1045492</v>
      </c>
      <c r="J40" s="10">
        <v>26826100387</v>
      </c>
      <c r="K40" s="10"/>
      <c r="L40" s="10">
        <v>0</v>
      </c>
      <c r="M40" s="10">
        <v>0</v>
      </c>
      <c r="N40" s="10"/>
      <c r="O40" s="10">
        <v>1045492</v>
      </c>
      <c r="P40" s="10"/>
      <c r="Q40" s="10">
        <v>26038</v>
      </c>
      <c r="R40" s="10"/>
      <c r="S40" s="10">
        <v>26826100387</v>
      </c>
      <c r="T40" s="10"/>
      <c r="U40" s="10">
        <v>27060546698</v>
      </c>
      <c r="W40" s="30">
        <f>U40/U66</f>
        <v>6.5065848756941987E-3</v>
      </c>
    </row>
    <row r="41" spans="1:23" ht="19.5" customHeight="1" x14ac:dyDescent="0.45">
      <c r="A41" s="3" t="s">
        <v>49</v>
      </c>
      <c r="C41" s="10">
        <v>31222</v>
      </c>
      <c r="D41" s="10"/>
      <c r="E41" s="10">
        <v>1015636359</v>
      </c>
      <c r="F41" s="10"/>
      <c r="G41" s="10">
        <v>2037093933</v>
      </c>
      <c r="H41" s="10"/>
      <c r="I41" s="10">
        <v>0</v>
      </c>
      <c r="J41" s="10">
        <v>0</v>
      </c>
      <c r="K41" s="10"/>
      <c r="L41" s="10">
        <v>31222</v>
      </c>
      <c r="M41" s="10">
        <v>1640897755</v>
      </c>
      <c r="N41" s="10"/>
      <c r="O41" s="10">
        <v>0</v>
      </c>
      <c r="P41" s="10"/>
      <c r="Q41" s="10">
        <v>0</v>
      </c>
      <c r="R41" s="10"/>
      <c r="S41" s="10">
        <v>0</v>
      </c>
      <c r="T41" s="10"/>
      <c r="U41" s="10">
        <v>0</v>
      </c>
      <c r="W41" s="30">
        <f>U41/U66</f>
        <v>0</v>
      </c>
    </row>
    <row r="42" spans="1:23" ht="30" customHeight="1" x14ac:dyDescent="0.45">
      <c r="A42" s="3" t="s">
        <v>50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556221</v>
      </c>
      <c r="J42" s="10">
        <v>12786656273</v>
      </c>
      <c r="K42" s="10"/>
      <c r="L42" s="10">
        <v>0</v>
      </c>
      <c r="M42" s="10">
        <v>0</v>
      </c>
      <c r="N42" s="10"/>
      <c r="O42" s="10">
        <v>556221</v>
      </c>
      <c r="P42" s="10"/>
      <c r="Q42" s="10">
        <v>26600</v>
      </c>
      <c r="R42" s="10"/>
      <c r="S42" s="10">
        <v>12786656273</v>
      </c>
      <c r="T42" s="10"/>
      <c r="U42" s="10">
        <v>14707445502</v>
      </c>
      <c r="W42" s="30">
        <f>U42/U66</f>
        <v>3.5363381062246814E-3</v>
      </c>
    </row>
    <row r="43" spans="1:23" ht="19.5" customHeight="1" x14ac:dyDescent="0.45">
      <c r="A43" s="3" t="s">
        <v>51</v>
      </c>
      <c r="C43" s="10">
        <v>2400000</v>
      </c>
      <c r="D43" s="10"/>
      <c r="E43" s="10">
        <v>30514501981</v>
      </c>
      <c r="F43" s="10"/>
      <c r="G43" s="10">
        <v>30179358000</v>
      </c>
      <c r="H43" s="10"/>
      <c r="I43" s="10">
        <v>8700000</v>
      </c>
      <c r="J43" s="10">
        <v>121323995650</v>
      </c>
      <c r="K43" s="10"/>
      <c r="L43" s="10">
        <v>0</v>
      </c>
      <c r="M43" s="10">
        <v>0</v>
      </c>
      <c r="N43" s="10"/>
      <c r="O43" s="10">
        <v>11100000</v>
      </c>
      <c r="P43" s="10"/>
      <c r="Q43" s="10">
        <v>14310</v>
      </c>
      <c r="R43" s="10"/>
      <c r="S43" s="10">
        <v>151838497631</v>
      </c>
      <c r="T43" s="10"/>
      <c r="U43" s="10">
        <v>157895896050</v>
      </c>
      <c r="W43" s="30">
        <f>U43/U66</f>
        <v>3.7965347139459087E-2</v>
      </c>
    </row>
    <row r="44" spans="1:23" ht="19.5" customHeight="1" x14ac:dyDescent="0.45">
      <c r="A44" s="3" t="s">
        <v>52</v>
      </c>
      <c r="C44" s="10">
        <v>12446817</v>
      </c>
      <c r="D44" s="10"/>
      <c r="E44" s="10">
        <v>305626097944</v>
      </c>
      <c r="F44" s="10"/>
      <c r="G44" s="10">
        <v>182250731804</v>
      </c>
      <c r="H44" s="10"/>
      <c r="I44" s="10">
        <v>0</v>
      </c>
      <c r="J44" s="10">
        <v>0</v>
      </c>
      <c r="K44" s="10"/>
      <c r="L44" s="10">
        <v>10728550</v>
      </c>
      <c r="M44" s="10">
        <v>167470728720</v>
      </c>
      <c r="N44" s="10"/>
      <c r="O44" s="10">
        <v>1718267</v>
      </c>
      <c r="P44" s="10"/>
      <c r="Q44" s="10">
        <v>17450</v>
      </c>
      <c r="R44" s="10"/>
      <c r="S44" s="10">
        <v>42191287816</v>
      </c>
      <c r="T44" s="10"/>
      <c r="U44" s="10">
        <v>29805355783</v>
      </c>
      <c r="W44" s="30">
        <f>U44/U66</f>
        <v>7.1665616854180393E-3</v>
      </c>
    </row>
    <row r="45" spans="1:23" ht="19.5" customHeight="1" x14ac:dyDescent="0.45">
      <c r="A45" s="3" t="s">
        <v>53</v>
      </c>
      <c r="C45" s="10">
        <v>23652006</v>
      </c>
      <c r="D45" s="10"/>
      <c r="E45" s="10">
        <v>379207508312</v>
      </c>
      <c r="F45" s="10"/>
      <c r="G45" s="10">
        <v>323515165525</v>
      </c>
      <c r="H45" s="10"/>
      <c r="I45" s="10">
        <v>0</v>
      </c>
      <c r="J45" s="10">
        <v>0</v>
      </c>
      <c r="K45" s="10"/>
      <c r="L45" s="10">
        <v>15443005</v>
      </c>
      <c r="M45" s="10">
        <v>190815180111</v>
      </c>
      <c r="N45" s="10"/>
      <c r="O45" s="10">
        <v>8209001</v>
      </c>
      <c r="P45" s="10"/>
      <c r="Q45" s="10">
        <v>14830</v>
      </c>
      <c r="R45" s="10"/>
      <c r="S45" s="10">
        <v>131613141606</v>
      </c>
      <c r="T45" s="10"/>
      <c r="U45" s="10">
        <v>121015134895</v>
      </c>
      <c r="W45" s="30">
        <f>U45/U66</f>
        <v>2.9097536543712745E-2</v>
      </c>
    </row>
    <row r="46" spans="1:23" ht="19.5" customHeight="1" x14ac:dyDescent="0.45">
      <c r="A46" s="3" t="s">
        <v>54</v>
      </c>
      <c r="C46" s="10">
        <v>2999269</v>
      </c>
      <c r="D46" s="10"/>
      <c r="E46" s="10">
        <v>31922499897</v>
      </c>
      <c r="F46" s="10"/>
      <c r="G46" s="10">
        <v>38728689309</v>
      </c>
      <c r="H46" s="10"/>
      <c r="I46" s="10">
        <v>0</v>
      </c>
      <c r="J46" s="10">
        <v>0</v>
      </c>
      <c r="K46" s="10"/>
      <c r="L46" s="10">
        <v>0</v>
      </c>
      <c r="M46" s="10">
        <v>0</v>
      </c>
      <c r="N46" s="10"/>
      <c r="O46" s="10">
        <v>2999269</v>
      </c>
      <c r="P46" s="10"/>
      <c r="Q46" s="10">
        <v>14110</v>
      </c>
      <c r="R46" s="10"/>
      <c r="S46" s="10">
        <v>31922499897</v>
      </c>
      <c r="T46" s="10"/>
      <c r="U46" s="10">
        <v>42067883461</v>
      </c>
      <c r="W46" s="30">
        <f>U46/U66</f>
        <v>1.0115030466108017E-2</v>
      </c>
    </row>
    <row r="47" spans="1:23" ht="19.5" customHeight="1" x14ac:dyDescent="0.45">
      <c r="A47" s="3" t="s">
        <v>55</v>
      </c>
      <c r="C47" s="10">
        <v>44920456</v>
      </c>
      <c r="D47" s="10"/>
      <c r="E47" s="10">
        <v>356533740209</v>
      </c>
      <c r="F47" s="10"/>
      <c r="G47" s="10">
        <v>451890174382</v>
      </c>
      <c r="H47" s="10"/>
      <c r="I47" s="10">
        <v>0</v>
      </c>
      <c r="J47" s="10">
        <v>0</v>
      </c>
      <c r="K47" s="10"/>
      <c r="L47" s="10">
        <v>37894530</v>
      </c>
      <c r="M47" s="10">
        <v>351755596245</v>
      </c>
      <c r="N47" s="10"/>
      <c r="O47" s="10">
        <v>7025926</v>
      </c>
      <c r="P47" s="10"/>
      <c r="Q47" s="10">
        <v>11170</v>
      </c>
      <c r="R47" s="10"/>
      <c r="S47" s="10">
        <v>55764787321</v>
      </c>
      <c r="T47" s="10"/>
      <c r="U47" s="10">
        <v>78012639839</v>
      </c>
      <c r="W47" s="30">
        <f>U47/U66</f>
        <v>1.8757782987692991E-2</v>
      </c>
    </row>
    <row r="48" spans="1:23" ht="19.5" customHeight="1" x14ac:dyDescent="0.45">
      <c r="A48" s="3" t="s">
        <v>56</v>
      </c>
      <c r="C48" s="10">
        <v>12065623</v>
      </c>
      <c r="D48" s="10"/>
      <c r="E48" s="10">
        <v>327491442200</v>
      </c>
      <c r="F48" s="10"/>
      <c r="G48" s="10">
        <v>307162051430</v>
      </c>
      <c r="H48" s="10"/>
      <c r="I48" s="10">
        <v>0</v>
      </c>
      <c r="J48" s="10">
        <v>0</v>
      </c>
      <c r="K48" s="10"/>
      <c r="L48" s="10">
        <v>0</v>
      </c>
      <c r="M48" s="10">
        <v>0</v>
      </c>
      <c r="N48" s="10"/>
      <c r="O48" s="10">
        <v>12065623</v>
      </c>
      <c r="P48" s="10"/>
      <c r="Q48" s="10">
        <v>30050</v>
      </c>
      <c r="R48" s="10"/>
      <c r="S48" s="10">
        <v>327491442200</v>
      </c>
      <c r="T48" s="10"/>
      <c r="U48" s="10">
        <v>360414667922</v>
      </c>
      <c r="W48" s="30">
        <f>U48/U66</f>
        <v>8.6660060990303364E-2</v>
      </c>
    </row>
    <row r="49" spans="1:23" ht="19.5" customHeight="1" x14ac:dyDescent="0.45">
      <c r="A49" s="3" t="s">
        <v>57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v>936280</v>
      </c>
      <c r="J49" s="10">
        <v>77079849954</v>
      </c>
      <c r="K49" s="10"/>
      <c r="L49" s="10">
        <v>0</v>
      </c>
      <c r="M49" s="10">
        <v>0</v>
      </c>
      <c r="N49" s="10"/>
      <c r="O49" s="10">
        <v>936280</v>
      </c>
      <c r="P49" s="10"/>
      <c r="Q49" s="10">
        <v>88250</v>
      </c>
      <c r="R49" s="10"/>
      <c r="S49" s="10">
        <v>77079849954</v>
      </c>
      <c r="T49" s="10"/>
      <c r="U49" s="10">
        <v>82135081075</v>
      </c>
      <c r="W49" s="30">
        <f>U49/U66</f>
        <v>1.9749005156869569E-2</v>
      </c>
    </row>
    <row r="50" spans="1:23" ht="19.5" customHeight="1" x14ac:dyDescent="0.45">
      <c r="A50" s="3" t="s">
        <v>58</v>
      </c>
      <c r="C50" s="10">
        <v>3184633</v>
      </c>
      <c r="D50" s="10"/>
      <c r="E50" s="10">
        <v>54462595482</v>
      </c>
      <c r="F50" s="10"/>
      <c r="G50" s="10">
        <v>45395914779</v>
      </c>
      <c r="H50" s="10"/>
      <c r="I50" s="10">
        <v>4700000</v>
      </c>
      <c r="J50" s="10">
        <v>68092951632</v>
      </c>
      <c r="K50" s="10"/>
      <c r="L50" s="10">
        <v>0</v>
      </c>
      <c r="M50" s="10">
        <v>0</v>
      </c>
      <c r="N50" s="10"/>
      <c r="O50" s="10">
        <v>7884633</v>
      </c>
      <c r="P50" s="10"/>
      <c r="Q50" s="10">
        <v>16690</v>
      </c>
      <c r="R50" s="10"/>
      <c r="S50" s="10">
        <v>122555547114</v>
      </c>
      <c r="T50" s="10"/>
      <c r="U50" s="10">
        <v>130811537348</v>
      </c>
      <c r="W50" s="30">
        <f>U50/U66</f>
        <v>3.1453036776145755E-2</v>
      </c>
    </row>
    <row r="51" spans="1:23" ht="19.5" customHeight="1" x14ac:dyDescent="0.45">
      <c r="A51" s="3" t="s">
        <v>59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v>694175</v>
      </c>
      <c r="J51" s="10">
        <v>122994604215</v>
      </c>
      <c r="K51" s="10"/>
      <c r="L51" s="10">
        <v>0</v>
      </c>
      <c r="M51" s="10">
        <v>0</v>
      </c>
      <c r="N51" s="10"/>
      <c r="O51" s="10">
        <v>694175</v>
      </c>
      <c r="P51" s="10"/>
      <c r="Q51" s="10">
        <v>189228</v>
      </c>
      <c r="R51" s="10"/>
      <c r="S51" s="10">
        <v>122994604215</v>
      </c>
      <c r="T51" s="10"/>
      <c r="U51" s="10">
        <v>130575770686</v>
      </c>
      <c r="W51" s="30">
        <f>U51/U66</f>
        <v>3.139634775894732E-2</v>
      </c>
    </row>
    <row r="52" spans="1:23" ht="19.5" customHeight="1" x14ac:dyDescent="0.45">
      <c r="A52" s="3" t="s">
        <v>60</v>
      </c>
      <c r="C52" s="10">
        <v>155223</v>
      </c>
      <c r="D52" s="10"/>
      <c r="E52" s="10">
        <v>4777427115</v>
      </c>
      <c r="F52" s="10"/>
      <c r="G52" s="10">
        <v>3602737231</v>
      </c>
      <c r="H52" s="10"/>
      <c r="I52" s="10">
        <v>0</v>
      </c>
      <c r="J52" s="10">
        <v>0</v>
      </c>
      <c r="K52" s="10"/>
      <c r="L52" s="10">
        <v>155223</v>
      </c>
      <c r="M52" s="10">
        <v>4257981046</v>
      </c>
      <c r="N52" s="10"/>
      <c r="O52" s="10">
        <v>0</v>
      </c>
      <c r="P52" s="10"/>
      <c r="Q52" s="10">
        <v>0</v>
      </c>
      <c r="R52" s="10"/>
      <c r="S52" s="10">
        <v>0</v>
      </c>
      <c r="T52" s="10"/>
      <c r="U52" s="10">
        <v>0</v>
      </c>
      <c r="W52" s="30">
        <f>U52/U66</f>
        <v>0</v>
      </c>
    </row>
    <row r="53" spans="1:23" ht="19.5" customHeight="1" x14ac:dyDescent="0.45">
      <c r="A53" s="3" t="s">
        <v>61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v>1444055</v>
      </c>
      <c r="J53" s="10">
        <v>35641934448</v>
      </c>
      <c r="K53" s="10"/>
      <c r="L53" s="10">
        <v>0</v>
      </c>
      <c r="M53" s="10">
        <v>0</v>
      </c>
      <c r="N53" s="10"/>
      <c r="O53" s="10">
        <v>1444055</v>
      </c>
      <c r="P53" s="10"/>
      <c r="Q53" s="10">
        <v>25020</v>
      </c>
      <c r="R53" s="10"/>
      <c r="S53" s="10">
        <v>35641934448</v>
      </c>
      <c r="T53" s="10"/>
      <c r="U53" s="10">
        <v>35915281076</v>
      </c>
      <c r="W53" s="30">
        <f>U53/U66</f>
        <v>8.6356653198244142E-3</v>
      </c>
    </row>
    <row r="54" spans="1:23" ht="24.75" customHeight="1" x14ac:dyDescent="0.45">
      <c r="A54" s="3" t="s">
        <v>62</v>
      </c>
      <c r="C54" s="10">
        <v>2417860</v>
      </c>
      <c r="D54" s="10"/>
      <c r="E54" s="10">
        <v>61053803314</v>
      </c>
      <c r="F54" s="10"/>
      <c r="G54" s="10">
        <v>66047458183</v>
      </c>
      <c r="H54" s="10"/>
      <c r="I54" s="10">
        <v>0</v>
      </c>
      <c r="J54" s="10">
        <v>0</v>
      </c>
      <c r="K54" s="10"/>
      <c r="L54" s="10">
        <v>117859</v>
      </c>
      <c r="M54" s="10">
        <v>3242314534</v>
      </c>
      <c r="N54" s="10"/>
      <c r="O54" s="10">
        <v>2300001</v>
      </c>
      <c r="P54" s="10"/>
      <c r="Q54" s="10">
        <v>27680</v>
      </c>
      <c r="R54" s="10"/>
      <c r="S54" s="10">
        <v>58077725210</v>
      </c>
      <c r="T54" s="10"/>
      <c r="U54" s="10">
        <v>63285226715</v>
      </c>
      <c r="W54" s="30">
        <f>U54/U66</f>
        <v>1.5216643757944874E-2</v>
      </c>
    </row>
    <row r="55" spans="1:23" ht="19.5" customHeight="1" x14ac:dyDescent="0.45">
      <c r="A55" s="3" t="s">
        <v>63</v>
      </c>
      <c r="C55" s="10">
        <v>25000</v>
      </c>
      <c r="D55" s="10"/>
      <c r="E55" s="10">
        <v>2010290753</v>
      </c>
      <c r="F55" s="10"/>
      <c r="G55" s="10">
        <v>2007732487</v>
      </c>
      <c r="H55" s="10"/>
      <c r="I55" s="10">
        <v>0</v>
      </c>
      <c r="J55" s="10">
        <v>0</v>
      </c>
      <c r="K55" s="10"/>
      <c r="L55" s="10">
        <v>25000</v>
      </c>
      <c r="M55" s="10">
        <v>2805672543</v>
      </c>
      <c r="N55" s="10"/>
      <c r="O55" s="10">
        <v>0</v>
      </c>
      <c r="P55" s="10"/>
      <c r="Q55" s="10">
        <v>0</v>
      </c>
      <c r="R55" s="10"/>
      <c r="S55" s="10">
        <v>0</v>
      </c>
      <c r="T55" s="10"/>
      <c r="U55" s="10">
        <v>0</v>
      </c>
      <c r="W55" s="30">
        <f>U55/U66</f>
        <v>0</v>
      </c>
    </row>
    <row r="56" spans="1:23" ht="19.5" customHeight="1" x14ac:dyDescent="0.45">
      <c r="A56" s="3" t="s">
        <v>64</v>
      </c>
      <c r="C56" s="10">
        <v>120000</v>
      </c>
      <c r="D56" s="10"/>
      <c r="E56" s="10">
        <v>10571212871</v>
      </c>
      <c r="F56" s="10"/>
      <c r="G56" s="10">
        <v>10697091336</v>
      </c>
      <c r="H56" s="10"/>
      <c r="I56" s="10">
        <v>0</v>
      </c>
      <c r="J56" s="10">
        <v>0</v>
      </c>
      <c r="K56" s="10"/>
      <c r="L56" s="10">
        <v>0</v>
      </c>
      <c r="M56" s="10">
        <v>0</v>
      </c>
      <c r="N56" s="10"/>
      <c r="O56" s="10">
        <v>120000</v>
      </c>
      <c r="P56" s="10"/>
      <c r="Q56" s="10">
        <v>122520</v>
      </c>
      <c r="R56" s="10"/>
      <c r="S56" s="10">
        <v>10571212871</v>
      </c>
      <c r="T56" s="10"/>
      <c r="U56" s="10">
        <v>14614920720</v>
      </c>
      <c r="W56" s="30">
        <f>U56/U66</f>
        <v>3.5140909449272121E-3</v>
      </c>
    </row>
    <row r="57" spans="1:23" ht="19.5" customHeight="1" x14ac:dyDescent="0.45">
      <c r="A57" s="3" t="s">
        <v>65</v>
      </c>
      <c r="C57" s="10">
        <v>12481515</v>
      </c>
      <c r="D57" s="10"/>
      <c r="E57" s="10">
        <v>314224751025</v>
      </c>
      <c r="F57" s="10"/>
      <c r="G57" s="10">
        <v>196654912274</v>
      </c>
      <c r="H57" s="10"/>
      <c r="I57" s="10">
        <v>0</v>
      </c>
      <c r="J57" s="10">
        <v>0</v>
      </c>
      <c r="K57" s="10"/>
      <c r="L57" s="10">
        <v>1981515</v>
      </c>
      <c r="M57" s="10">
        <v>30765075580</v>
      </c>
      <c r="N57" s="10"/>
      <c r="O57" s="10">
        <v>10500000</v>
      </c>
      <c r="P57" s="10"/>
      <c r="Q57" s="10">
        <v>16280</v>
      </c>
      <c r="R57" s="10"/>
      <c r="S57" s="10">
        <v>264339696404</v>
      </c>
      <c r="T57" s="10"/>
      <c r="U57" s="10">
        <v>169922907000</v>
      </c>
      <c r="W57" s="30">
        <f>U57/U66</f>
        <v>4.085718699843955E-2</v>
      </c>
    </row>
    <row r="58" spans="1:23" ht="19.5" customHeight="1" x14ac:dyDescent="0.45">
      <c r="A58" s="3" t="s">
        <v>66</v>
      </c>
      <c r="C58" s="10">
        <v>18872684</v>
      </c>
      <c r="D58" s="10"/>
      <c r="E58" s="10">
        <v>65183539472</v>
      </c>
      <c r="F58" s="10"/>
      <c r="G58" s="10">
        <v>22681313360</v>
      </c>
      <c r="H58" s="10"/>
      <c r="I58" s="10">
        <v>0</v>
      </c>
      <c r="J58" s="10">
        <v>0</v>
      </c>
      <c r="K58" s="10"/>
      <c r="L58" s="10">
        <v>6713243</v>
      </c>
      <c r="M58" s="10">
        <v>9963236024</v>
      </c>
      <c r="N58" s="10"/>
      <c r="O58" s="10">
        <v>12159441</v>
      </c>
      <c r="P58" s="10"/>
      <c r="Q58" s="10">
        <v>1359</v>
      </c>
      <c r="R58" s="10"/>
      <c r="S58" s="10">
        <v>41996962508</v>
      </c>
      <c r="T58" s="10"/>
      <c r="U58" s="10">
        <v>16426358471</v>
      </c>
      <c r="W58" s="30">
        <f>U58/U66</f>
        <v>3.9496428798328443E-3</v>
      </c>
    </row>
    <row r="59" spans="1:23" ht="19.5" customHeight="1" x14ac:dyDescent="0.45">
      <c r="A59" s="3" t="s">
        <v>68</v>
      </c>
      <c r="C59" s="10">
        <v>5107693</v>
      </c>
      <c r="D59" s="10"/>
      <c r="E59" s="10">
        <v>72819143111</v>
      </c>
      <c r="F59" s="10"/>
      <c r="G59" s="10">
        <v>38993681101</v>
      </c>
      <c r="H59" s="10"/>
      <c r="I59" s="10">
        <v>0</v>
      </c>
      <c r="J59" s="10">
        <v>0</v>
      </c>
      <c r="K59" s="10"/>
      <c r="L59" s="10">
        <v>0</v>
      </c>
      <c r="M59" s="10">
        <v>0</v>
      </c>
      <c r="N59" s="10"/>
      <c r="O59" s="10">
        <v>5107693</v>
      </c>
      <c r="P59" s="10"/>
      <c r="Q59" s="10">
        <v>9750</v>
      </c>
      <c r="R59" s="10"/>
      <c r="S59" s="10">
        <f>72819143111+1</f>
        <v>72819143112</v>
      </c>
      <c r="T59" s="10"/>
      <c r="U59" s="10">
        <f>49503696710+1</f>
        <v>49503696711</v>
      </c>
      <c r="W59" s="30">
        <f>U59/U66</f>
        <v>1.1902937804820888E-2</v>
      </c>
    </row>
    <row r="60" spans="1:23" ht="19.5" customHeight="1" x14ac:dyDescent="0.45">
      <c r="A60" s="3" t="s">
        <v>69</v>
      </c>
      <c r="C60" s="10">
        <v>61255</v>
      </c>
      <c r="D60" s="10"/>
      <c r="E60" s="10">
        <f>378838314+1</f>
        <v>378838315</v>
      </c>
      <c r="F60" s="10"/>
      <c r="G60" s="10">
        <f>906538252+1</f>
        <v>906538253</v>
      </c>
      <c r="H60" s="10"/>
      <c r="I60" s="10">
        <v>0</v>
      </c>
      <c r="J60" s="10">
        <v>0</v>
      </c>
      <c r="K60" s="10"/>
      <c r="L60" s="10">
        <v>61255</v>
      </c>
      <c r="M60" s="10">
        <v>871245320</v>
      </c>
      <c r="N60" s="10"/>
      <c r="O60" s="10">
        <v>0</v>
      </c>
      <c r="P60" s="10"/>
      <c r="Q60" s="10">
        <v>0</v>
      </c>
      <c r="R60" s="10"/>
      <c r="S60" s="10">
        <v>0</v>
      </c>
      <c r="T60" s="10"/>
      <c r="U60" s="10">
        <v>0</v>
      </c>
      <c r="W60" s="30">
        <f>U60/U66</f>
        <v>0</v>
      </c>
    </row>
    <row r="61" spans="1:23" ht="19.5" customHeight="1" x14ac:dyDescent="0.45">
      <c r="A61" s="7" t="s">
        <v>70</v>
      </c>
      <c r="C61" s="7">
        <f>SUM(C11:$C$60)</f>
        <v>512050563</v>
      </c>
      <c r="E61" s="7">
        <f>SUM(E11:$E$60)</f>
        <v>4897631684801</v>
      </c>
      <c r="G61" s="7">
        <f>SUM(G11:$G$60)</f>
        <v>4117605010923</v>
      </c>
      <c r="I61" s="7">
        <f>SUM(I11:$I$60)</f>
        <v>78684615</v>
      </c>
      <c r="J61" s="7">
        <f>SUM(J11:$J$60)</f>
        <v>1303049629846</v>
      </c>
      <c r="L61" s="7">
        <f>SUM(L11:$L$60)</f>
        <v>151851750</v>
      </c>
      <c r="M61" s="7">
        <f>SUM(M11:$M$60)</f>
        <v>1447452743943</v>
      </c>
      <c r="O61" s="7">
        <f>SUM(O11:$O$60)</f>
        <v>468574396</v>
      </c>
      <c r="Q61" s="7">
        <f>SUM(Q11:$Q$60)</f>
        <v>1106716</v>
      </c>
      <c r="S61" s="7">
        <f>SUM(S11:$S$60)</f>
        <v>4538789151881</v>
      </c>
      <c r="U61" s="7">
        <f>SUM(U11:$U$60)</f>
        <v>4208710052999</v>
      </c>
      <c r="W61" s="8">
        <f>SUM(W11:W60)</f>
        <v>1.0119651122587761</v>
      </c>
    </row>
    <row r="62" spans="1:23" ht="19.5" customHeight="1" x14ac:dyDescent="0.45">
      <c r="C62" s="9"/>
      <c r="E62" s="9"/>
      <c r="G62" s="9"/>
      <c r="I62" s="9"/>
      <c r="J62" s="9"/>
      <c r="L62" s="9"/>
      <c r="M62" s="9"/>
      <c r="O62" s="9"/>
      <c r="Q62" s="9"/>
      <c r="S62" s="9"/>
      <c r="U62" s="9"/>
      <c r="W62" s="9"/>
    </row>
    <row r="64" spans="1:23" ht="19.5" customHeight="1" x14ac:dyDescent="0.45">
      <c r="U64" s="28"/>
    </row>
    <row r="65" spans="1:23" ht="19.5" customHeight="1" x14ac:dyDescent="0.4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7"/>
    </row>
    <row r="66" spans="1:23" ht="19.5" customHeight="1" x14ac:dyDescent="0.45">
      <c r="A66" s="24"/>
      <c r="B66" s="24"/>
      <c r="C66" s="25"/>
      <c r="D66" s="24"/>
      <c r="E66" s="25"/>
      <c r="F66" s="24"/>
      <c r="G66" s="25"/>
      <c r="H66" s="24"/>
      <c r="I66" s="25"/>
      <c r="J66" s="25"/>
      <c r="K66" s="24"/>
      <c r="L66" s="25"/>
      <c r="M66" s="25"/>
      <c r="N66" s="24"/>
      <c r="O66" s="25"/>
      <c r="P66" s="24"/>
      <c r="Q66" s="25"/>
      <c r="R66" s="24"/>
      <c r="S66" s="25"/>
      <c r="T66" s="24"/>
      <c r="U66" s="31">
        <v>4158947775981</v>
      </c>
      <c r="V66" s="24"/>
      <c r="W66" s="26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8"/>
  <sheetViews>
    <sheetView rightToLeft="1" topLeftCell="A4" workbookViewId="0">
      <selection activeCell="Q18" sqref="Q18"/>
    </sheetView>
  </sheetViews>
  <sheetFormatPr defaultColWidth="9" defaultRowHeight="18" x14ac:dyDescent="0.45"/>
  <cols>
    <col min="1" max="1" width="21.28515625" style="1" customWidth="1"/>
    <col min="2" max="2" width="1.42578125" style="1" customWidth="1"/>
    <col min="3" max="3" width="19.85546875" style="1" bestFit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5703125" style="1" customWidth="1"/>
    <col min="20" max="16384" width="9" style="1"/>
  </cols>
  <sheetData>
    <row r="1" spans="1:20" ht="20.100000000000001" customHeight="1" x14ac:dyDescent="0.4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20" ht="20.100000000000001" customHeight="1" x14ac:dyDescent="0.45">
      <c r="A2" s="45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0" ht="20.100000000000001" customHeight="1" x14ac:dyDescent="0.4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5" spans="1:20" ht="21" x14ac:dyDescent="0.45">
      <c r="A5" s="46" t="s">
        <v>73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7" spans="1:20" ht="21" x14ac:dyDescent="0.45">
      <c r="C7" s="39" t="s">
        <v>74</v>
      </c>
      <c r="D7" s="40"/>
      <c r="E7" s="40"/>
      <c r="F7" s="40"/>
      <c r="G7" s="40"/>
      <c r="H7" s="40"/>
      <c r="I7" s="40"/>
      <c r="K7" s="11" t="s">
        <v>5</v>
      </c>
      <c r="M7" s="39" t="s">
        <v>6</v>
      </c>
      <c r="N7" s="40"/>
      <c r="O7" s="40"/>
      <c r="Q7" s="39" t="s">
        <v>7</v>
      </c>
      <c r="R7" s="40"/>
      <c r="S7" s="40"/>
    </row>
    <row r="8" spans="1:20" ht="63" x14ac:dyDescent="0.45">
      <c r="A8" s="11" t="s">
        <v>75</v>
      </c>
      <c r="C8" s="11" t="s">
        <v>76</v>
      </c>
      <c r="E8" s="11" t="s">
        <v>77</v>
      </c>
      <c r="G8" s="12" t="s">
        <v>78</v>
      </c>
      <c r="I8" s="12" t="s">
        <v>79</v>
      </c>
      <c r="K8" s="11" t="s">
        <v>80</v>
      </c>
      <c r="M8" s="11" t="s">
        <v>81</v>
      </c>
      <c r="O8" s="11" t="s">
        <v>82</v>
      </c>
      <c r="Q8" s="11" t="s">
        <v>80</v>
      </c>
      <c r="S8" s="12" t="s">
        <v>15</v>
      </c>
    </row>
    <row r="9" spans="1:20" ht="37.5" x14ac:dyDescent="0.45">
      <c r="A9" s="3" t="s">
        <v>83</v>
      </c>
      <c r="C9" s="6" t="s">
        <v>84</v>
      </c>
      <c r="E9" s="13" t="s">
        <v>85</v>
      </c>
      <c r="G9" s="6" t="s">
        <v>86</v>
      </c>
      <c r="I9" s="6" t="s">
        <v>87</v>
      </c>
      <c r="K9" s="4">
        <v>100000</v>
      </c>
      <c r="M9" s="16" t="s">
        <v>218</v>
      </c>
      <c r="N9" s="17"/>
      <c r="O9" s="17" t="s">
        <v>218</v>
      </c>
      <c r="P9" s="6"/>
      <c r="Q9" s="4">
        <v>100000</v>
      </c>
      <c r="S9" s="5">
        <v>2.4044543328369231E-8</v>
      </c>
    </row>
    <row r="10" spans="1:20" ht="37.5" x14ac:dyDescent="0.45">
      <c r="A10" s="3" t="s">
        <v>88</v>
      </c>
      <c r="C10" s="6" t="s">
        <v>89</v>
      </c>
      <c r="E10" s="13" t="s">
        <v>90</v>
      </c>
      <c r="G10" s="6" t="s">
        <v>91</v>
      </c>
      <c r="I10" s="6" t="s">
        <v>87</v>
      </c>
      <c r="K10" s="4">
        <v>20000000</v>
      </c>
      <c r="M10" s="16" t="s">
        <v>218</v>
      </c>
      <c r="N10" s="17"/>
      <c r="O10" s="17" t="s">
        <v>218</v>
      </c>
      <c r="P10" s="6"/>
      <c r="Q10" s="4">
        <v>20000000</v>
      </c>
      <c r="S10" s="5">
        <v>4.8089086656738463E-6</v>
      </c>
    </row>
    <row r="11" spans="1:20" ht="37.5" x14ac:dyDescent="0.45">
      <c r="A11" s="3" t="s">
        <v>88</v>
      </c>
      <c r="C11" s="6" t="s">
        <v>92</v>
      </c>
      <c r="E11" s="13" t="s">
        <v>85</v>
      </c>
      <c r="G11" s="6" t="s">
        <v>93</v>
      </c>
      <c r="I11" s="6" t="s">
        <v>87</v>
      </c>
      <c r="K11" s="4">
        <v>10266045</v>
      </c>
      <c r="M11" s="4">
        <v>69226</v>
      </c>
      <c r="N11" s="17"/>
      <c r="O11" s="15" t="s">
        <v>218</v>
      </c>
      <c r="Q11" s="4">
        <v>10335271</v>
      </c>
      <c r="S11" s="5">
        <v>2.4850687136993799E-6</v>
      </c>
    </row>
    <row r="12" spans="1:20" ht="37.5" x14ac:dyDescent="0.45">
      <c r="A12" s="3" t="s">
        <v>88</v>
      </c>
      <c r="C12" s="6" t="s">
        <v>94</v>
      </c>
      <c r="E12" s="13" t="s">
        <v>85</v>
      </c>
      <c r="G12" s="6" t="s">
        <v>95</v>
      </c>
      <c r="I12" s="6" t="s">
        <v>87</v>
      </c>
      <c r="K12" s="4">
        <v>1001291380</v>
      </c>
      <c r="M12" s="4">
        <v>12159430633</v>
      </c>
      <c r="O12" s="4">
        <v>9422324480</v>
      </c>
      <c r="Q12" s="4">
        <v>3738397533</v>
      </c>
      <c r="S12" s="5">
        <v>8.9888061460887141E-4</v>
      </c>
    </row>
    <row r="13" spans="1:20" ht="37.5" x14ac:dyDescent="0.45">
      <c r="A13" s="3" t="s">
        <v>88</v>
      </c>
      <c r="C13" s="6" t="s">
        <v>96</v>
      </c>
      <c r="E13" s="13" t="s">
        <v>85</v>
      </c>
      <c r="G13" s="6" t="s">
        <v>97</v>
      </c>
      <c r="I13" s="6" t="s">
        <v>87</v>
      </c>
      <c r="K13" s="4">
        <v>7796167</v>
      </c>
      <c r="M13" s="4">
        <v>288407174724</v>
      </c>
      <c r="O13" s="4">
        <v>273085168419</v>
      </c>
      <c r="Q13" s="4">
        <v>15329802472</v>
      </c>
      <c r="S13" s="5">
        <v>3.6859809975334575E-3</v>
      </c>
      <c r="T13" s="32"/>
    </row>
    <row r="14" spans="1:20" ht="18.75" x14ac:dyDescent="0.45">
      <c r="A14" s="7" t="s">
        <v>70</v>
      </c>
      <c r="K14" s="7">
        <f>SUM(K9:$K$13)</f>
        <v>1039453592</v>
      </c>
      <c r="M14" s="7">
        <f>SUM(M9:$M$13)</f>
        <v>300566674583</v>
      </c>
      <c r="O14" s="7">
        <f>SUM(O9:$O$13)</f>
        <v>282507492899</v>
      </c>
      <c r="Q14" s="7">
        <f>SUM(Q9:$Q$13)</f>
        <v>19098635276</v>
      </c>
      <c r="S14" s="8">
        <f>SUM(S9:$S$13)</f>
        <v>4.5921796340650306E-3</v>
      </c>
    </row>
    <row r="15" spans="1:20" ht="18.75" x14ac:dyDescent="0.45">
      <c r="K15" s="9"/>
      <c r="M15" s="9"/>
      <c r="O15" s="9"/>
      <c r="Q15" s="9"/>
      <c r="S15" s="9"/>
    </row>
    <row r="16" spans="1:20" x14ac:dyDescent="0.45">
      <c r="Q16" s="18"/>
    </row>
    <row r="18" spans="17:17" x14ac:dyDescent="0.45">
      <c r="Q18" s="28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topLeftCell="A10" workbookViewId="0">
      <selection activeCell="G16" sqref="G16"/>
    </sheetView>
  </sheetViews>
  <sheetFormatPr defaultColWidth="9" defaultRowHeight="18" x14ac:dyDescent="0.4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" style="1"/>
  </cols>
  <sheetData>
    <row r="1" spans="1:9" ht="20.100000000000001" customHeight="1" x14ac:dyDescent="0.45">
      <c r="A1" s="45" t="s">
        <v>0</v>
      </c>
      <c r="B1" s="43"/>
      <c r="C1" s="43"/>
      <c r="D1" s="43"/>
      <c r="E1" s="43"/>
      <c r="F1" s="43"/>
      <c r="G1" s="43"/>
      <c r="H1" s="43"/>
      <c r="I1" s="43"/>
    </row>
    <row r="2" spans="1:9" ht="20.100000000000001" customHeight="1" x14ac:dyDescent="0.45">
      <c r="A2" s="45" t="s">
        <v>98</v>
      </c>
      <c r="B2" s="43"/>
      <c r="C2" s="43"/>
      <c r="D2" s="43"/>
      <c r="E2" s="43"/>
      <c r="F2" s="43"/>
      <c r="G2" s="43"/>
      <c r="H2" s="43"/>
      <c r="I2" s="43"/>
    </row>
    <row r="3" spans="1:9" ht="20.100000000000001" customHeight="1" x14ac:dyDescent="0.45">
      <c r="A3" s="45" t="s">
        <v>2</v>
      </c>
      <c r="B3" s="43"/>
      <c r="C3" s="43"/>
      <c r="D3" s="43"/>
      <c r="E3" s="43"/>
      <c r="F3" s="43"/>
      <c r="G3" s="43"/>
      <c r="H3" s="43"/>
      <c r="I3" s="43"/>
    </row>
    <row r="5" spans="1:9" ht="21" x14ac:dyDescent="0.45">
      <c r="A5" s="46" t="s">
        <v>99</v>
      </c>
      <c r="B5" s="43"/>
      <c r="C5" s="43"/>
      <c r="D5" s="43"/>
      <c r="E5" s="43"/>
      <c r="F5" s="43"/>
      <c r="G5" s="43"/>
      <c r="H5" s="43"/>
      <c r="I5" s="43"/>
    </row>
    <row r="7" spans="1:9" ht="42" x14ac:dyDescent="0.45">
      <c r="A7" s="11" t="s">
        <v>100</v>
      </c>
      <c r="C7" s="11" t="s">
        <v>101</v>
      </c>
      <c r="E7" s="11" t="s">
        <v>80</v>
      </c>
      <c r="G7" s="12" t="s">
        <v>102</v>
      </c>
      <c r="I7" s="12" t="s">
        <v>103</v>
      </c>
    </row>
    <row r="8" spans="1:9" ht="21" x14ac:dyDescent="0.45">
      <c r="A8" s="19" t="s">
        <v>104</v>
      </c>
      <c r="C8" s="6" t="s">
        <v>105</v>
      </c>
      <c r="E8" s="10">
        <v>-1321067827060</v>
      </c>
      <c r="G8" s="5">
        <f>E8/-1317158698004</f>
        <v>1.0029678497070427</v>
      </c>
      <c r="I8" s="5">
        <f>E8/4158947775981</f>
        <v>-0.3176447260745876</v>
      </c>
    </row>
    <row r="9" spans="1:9" ht="21" x14ac:dyDescent="0.45">
      <c r="A9" s="19" t="s">
        <v>106</v>
      </c>
      <c r="C9" s="6" t="s">
        <v>107</v>
      </c>
      <c r="E9" s="10">
        <v>1409239243</v>
      </c>
      <c r="G9" s="5">
        <f>E9/-1317158698004</f>
        <v>-1.0699084667136446E-3</v>
      </c>
      <c r="I9" s="5">
        <f>E9/4158947775981</f>
        <v>3.3884514038351753E-4</v>
      </c>
    </row>
    <row r="10" spans="1:9" ht="21" x14ac:dyDescent="0.45">
      <c r="A10" s="19" t="s">
        <v>108</v>
      </c>
      <c r="C10" s="6" t="s">
        <v>109</v>
      </c>
      <c r="E10" s="10">
        <v>48848938</v>
      </c>
      <c r="G10" s="5">
        <f>E10/-1317158698004</f>
        <v>-3.70866001750775E-5</v>
      </c>
      <c r="I10" s="5">
        <f>E10/4158947775981</f>
        <v>1.1745504062858221E-5</v>
      </c>
    </row>
    <row r="11" spans="1:9" ht="21" x14ac:dyDescent="0.45">
      <c r="A11" s="19" t="s">
        <v>110</v>
      </c>
      <c r="C11" s="6" t="s">
        <v>111</v>
      </c>
      <c r="E11" s="10">
        <v>4482849222</v>
      </c>
      <c r="G11" s="5">
        <f>E11/-1317158698004</f>
        <v>-3.4034237702664331E-3</v>
      </c>
      <c r="I11" s="5">
        <f>E11/4158947775981</f>
        <v>1.077880623529253E-3</v>
      </c>
    </row>
    <row r="12" spans="1:9" ht="21.75" thickBot="1" x14ac:dyDescent="0.5">
      <c r="A12" s="11" t="s">
        <v>70</v>
      </c>
      <c r="E12" s="20">
        <f>SUM(E8:$E$11)</f>
        <v>-1315126889657</v>
      </c>
      <c r="G12" s="8">
        <f>SUM(G8:$G$11)</f>
        <v>0.99845743086988747</v>
      </c>
      <c r="I12" s="8">
        <f>SUM(I8:$I$11)</f>
        <v>-0.31621625480661197</v>
      </c>
    </row>
    <row r="13" spans="1:9" ht="19.5" thickTop="1" x14ac:dyDescent="0.45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2"/>
  <sheetViews>
    <sheetView rightToLeft="1" workbookViewId="0">
      <selection activeCell="O9" sqref="O9:O38"/>
    </sheetView>
  </sheetViews>
  <sheetFormatPr defaultColWidth="9" defaultRowHeight="18" x14ac:dyDescent="0.45"/>
  <cols>
    <col min="1" max="1" width="29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5.8554687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6.140625" style="1" customWidth="1"/>
    <col min="18" max="18" width="1.42578125" style="1" customWidth="1"/>
    <col min="19" max="19" width="18.42578125" style="1" customWidth="1"/>
    <col min="20" max="16384" width="9" style="1"/>
  </cols>
  <sheetData>
    <row r="1" spans="1:19" ht="20.100000000000001" customHeight="1" x14ac:dyDescent="0.4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0.100000000000001" customHeight="1" x14ac:dyDescent="0.45">
      <c r="A2" s="45" t="s">
        <v>98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0.100000000000001" customHeight="1" x14ac:dyDescent="0.4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5" spans="1:19" ht="21" x14ac:dyDescent="0.45">
      <c r="A5" s="46" t="s">
        <v>112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7" spans="1:19" ht="21" x14ac:dyDescent="0.45">
      <c r="C7" s="39" t="s">
        <v>113</v>
      </c>
      <c r="D7" s="40"/>
      <c r="E7" s="40"/>
      <c r="F7" s="40"/>
      <c r="G7" s="40"/>
      <c r="I7" s="39" t="s">
        <v>114</v>
      </c>
      <c r="J7" s="40"/>
      <c r="K7" s="40"/>
      <c r="L7" s="40"/>
      <c r="M7" s="40"/>
      <c r="O7" s="39" t="s">
        <v>7</v>
      </c>
      <c r="P7" s="40"/>
      <c r="Q7" s="40"/>
      <c r="R7" s="40"/>
      <c r="S7" s="40"/>
    </row>
    <row r="8" spans="1:19" ht="63" x14ac:dyDescent="0.45">
      <c r="A8" s="11" t="s">
        <v>71</v>
      </c>
      <c r="C8" s="12" t="s">
        <v>115</v>
      </c>
      <c r="E8" s="12" t="s">
        <v>116</v>
      </c>
      <c r="G8" s="12" t="s">
        <v>117</v>
      </c>
      <c r="I8" s="12" t="s">
        <v>118</v>
      </c>
      <c r="K8" s="12" t="s">
        <v>119</v>
      </c>
      <c r="M8" s="12" t="s">
        <v>120</v>
      </c>
      <c r="O8" s="12" t="s">
        <v>118</v>
      </c>
      <c r="Q8" s="12" t="s">
        <v>119</v>
      </c>
      <c r="S8" s="12" t="s">
        <v>120</v>
      </c>
    </row>
    <row r="9" spans="1:19" ht="20.25" customHeight="1" x14ac:dyDescent="0.45">
      <c r="A9" s="13" t="s">
        <v>17</v>
      </c>
      <c r="C9" s="6" t="s">
        <v>5</v>
      </c>
      <c r="E9" s="4">
        <v>11113871</v>
      </c>
      <c r="G9" s="4">
        <v>650</v>
      </c>
      <c r="I9" s="10">
        <v>7224016150</v>
      </c>
      <c r="J9" s="10"/>
      <c r="K9" s="10">
        <v>-4944570</v>
      </c>
      <c r="L9" s="10"/>
      <c r="M9" s="10">
        <v>7219071580</v>
      </c>
      <c r="N9" s="10"/>
      <c r="O9" s="10">
        <v>7224016150</v>
      </c>
      <c r="P9" s="10"/>
      <c r="Q9" s="10">
        <v>-4944570</v>
      </c>
      <c r="R9" s="10"/>
      <c r="S9" s="10">
        <v>7219071580</v>
      </c>
    </row>
    <row r="10" spans="1:19" ht="20.25" customHeight="1" x14ac:dyDescent="0.45">
      <c r="A10" s="13" t="s">
        <v>19</v>
      </c>
      <c r="C10" s="6" t="s">
        <v>121</v>
      </c>
      <c r="E10" s="4">
        <v>202853072</v>
      </c>
      <c r="G10" s="4">
        <v>30</v>
      </c>
      <c r="I10" s="23">
        <v>0</v>
      </c>
      <c r="J10" s="10"/>
      <c r="K10" s="10">
        <v>0</v>
      </c>
      <c r="L10" s="10"/>
      <c r="M10" s="10">
        <v>0</v>
      </c>
      <c r="N10" s="10"/>
      <c r="O10" s="10">
        <v>6085592160</v>
      </c>
      <c r="P10" s="10"/>
      <c r="Q10" s="10">
        <v>0</v>
      </c>
      <c r="R10" s="10"/>
      <c r="S10" s="10">
        <v>6085592160</v>
      </c>
    </row>
    <row r="11" spans="1:19" ht="20.25" customHeight="1" x14ac:dyDescent="0.45">
      <c r="A11" s="13" t="s">
        <v>21</v>
      </c>
      <c r="C11" s="6" t="s">
        <v>122</v>
      </c>
      <c r="E11" s="4">
        <v>78465821</v>
      </c>
      <c r="G11" s="4">
        <v>62</v>
      </c>
      <c r="I11" s="10">
        <v>4864880902</v>
      </c>
      <c r="J11" s="10"/>
      <c r="K11" s="10">
        <v>-240710253</v>
      </c>
      <c r="L11" s="10"/>
      <c r="M11" s="10">
        <v>4624170649</v>
      </c>
      <c r="N11" s="10"/>
      <c r="O11" s="10">
        <v>4864880902</v>
      </c>
      <c r="P11" s="10"/>
      <c r="Q11" s="10">
        <v>-240710253</v>
      </c>
      <c r="R11" s="10"/>
      <c r="S11" s="10">
        <v>4624170649</v>
      </c>
    </row>
    <row r="12" spans="1:19" ht="20.25" customHeight="1" x14ac:dyDescent="0.45">
      <c r="A12" s="13" t="s">
        <v>22</v>
      </c>
      <c r="C12" s="6" t="s">
        <v>122</v>
      </c>
      <c r="E12" s="4">
        <v>450000</v>
      </c>
      <c r="G12" s="4">
        <v>300</v>
      </c>
      <c r="I12" s="10">
        <v>135000000</v>
      </c>
      <c r="J12" s="10"/>
      <c r="K12" s="10">
        <v>-6679687</v>
      </c>
      <c r="L12" s="10"/>
      <c r="M12" s="10">
        <v>128320313</v>
      </c>
      <c r="N12" s="10"/>
      <c r="O12" s="10">
        <v>135000000</v>
      </c>
      <c r="P12" s="10"/>
      <c r="Q12" s="10">
        <v>-6679687</v>
      </c>
      <c r="R12" s="10"/>
      <c r="S12" s="10">
        <v>128320313</v>
      </c>
    </row>
    <row r="13" spans="1:19" ht="20.25" customHeight="1" x14ac:dyDescent="0.45">
      <c r="A13" s="13" t="s">
        <v>123</v>
      </c>
      <c r="C13" s="6" t="s">
        <v>124</v>
      </c>
      <c r="E13" s="4">
        <v>3831869</v>
      </c>
      <c r="G13" s="4">
        <v>600</v>
      </c>
      <c r="I13" s="23">
        <v>0</v>
      </c>
      <c r="J13" s="10"/>
      <c r="K13" s="10">
        <v>0</v>
      </c>
      <c r="L13" s="10"/>
      <c r="M13" s="10">
        <v>0</v>
      </c>
      <c r="N13" s="10"/>
      <c r="O13" s="10">
        <v>2299121400</v>
      </c>
      <c r="P13" s="10"/>
      <c r="Q13" s="10">
        <v>0</v>
      </c>
      <c r="R13" s="10"/>
      <c r="S13" s="10">
        <v>2299121400</v>
      </c>
    </row>
    <row r="14" spans="1:19" ht="20.25" customHeight="1" x14ac:dyDescent="0.45">
      <c r="A14" s="13" t="s">
        <v>25</v>
      </c>
      <c r="C14" s="6" t="s">
        <v>125</v>
      </c>
      <c r="E14" s="4">
        <v>3429946</v>
      </c>
      <c r="G14" s="4">
        <v>100</v>
      </c>
      <c r="I14" s="10">
        <v>342994600</v>
      </c>
      <c r="J14" s="10"/>
      <c r="K14" s="10">
        <v>-26450911</v>
      </c>
      <c r="L14" s="10"/>
      <c r="M14" s="10">
        <v>316543689</v>
      </c>
      <c r="N14" s="10"/>
      <c r="O14" s="10">
        <v>342994600</v>
      </c>
      <c r="P14" s="10"/>
      <c r="Q14" s="10">
        <v>-3958767</v>
      </c>
      <c r="R14" s="10"/>
      <c r="S14" s="10">
        <v>339035833</v>
      </c>
    </row>
    <row r="15" spans="1:19" ht="20.25" customHeight="1" x14ac:dyDescent="0.45">
      <c r="A15" s="13" t="s">
        <v>26</v>
      </c>
      <c r="C15" s="6" t="s">
        <v>126</v>
      </c>
      <c r="E15" s="4">
        <v>350000</v>
      </c>
      <c r="G15" s="4">
        <v>40</v>
      </c>
      <c r="I15" s="23">
        <v>0</v>
      </c>
      <c r="J15" s="10"/>
      <c r="K15" s="10">
        <v>0</v>
      </c>
      <c r="L15" s="10"/>
      <c r="M15" s="10">
        <v>0</v>
      </c>
      <c r="N15" s="10"/>
      <c r="O15" s="10">
        <v>14000000</v>
      </c>
      <c r="P15" s="10"/>
      <c r="Q15" s="10">
        <v>-1272727</v>
      </c>
      <c r="R15" s="10"/>
      <c r="S15" s="10">
        <v>12727273</v>
      </c>
    </row>
    <row r="16" spans="1:19" ht="20.25" customHeight="1" x14ac:dyDescent="0.45">
      <c r="A16" s="13" t="s">
        <v>127</v>
      </c>
      <c r="C16" s="6" t="s">
        <v>128</v>
      </c>
      <c r="E16" s="4">
        <v>60541</v>
      </c>
      <c r="G16" s="4">
        <v>110</v>
      </c>
      <c r="I16" s="23">
        <v>0</v>
      </c>
      <c r="J16" s="10"/>
      <c r="K16" s="10">
        <v>0</v>
      </c>
      <c r="L16" s="10"/>
      <c r="M16" s="10">
        <v>0</v>
      </c>
      <c r="N16" s="10"/>
      <c r="O16" s="10">
        <v>6659510</v>
      </c>
      <c r="P16" s="10"/>
      <c r="Q16" s="10">
        <v>-142831</v>
      </c>
      <c r="R16" s="10"/>
      <c r="S16" s="10">
        <v>6516679</v>
      </c>
    </row>
    <row r="17" spans="1:19" ht="20.25" customHeight="1" x14ac:dyDescent="0.45">
      <c r="A17" s="13" t="s">
        <v>28</v>
      </c>
      <c r="C17" s="6" t="s">
        <v>129</v>
      </c>
      <c r="E17" s="4">
        <v>16042976</v>
      </c>
      <c r="G17" s="4">
        <v>151</v>
      </c>
      <c r="I17" s="10">
        <v>2422489376</v>
      </c>
      <c r="J17" s="10"/>
      <c r="K17" s="10">
        <v>-247314414</v>
      </c>
      <c r="L17" s="10"/>
      <c r="M17" s="10">
        <v>2175174962</v>
      </c>
      <c r="N17" s="10"/>
      <c r="O17" s="10">
        <v>2422489376</v>
      </c>
      <c r="P17" s="10"/>
      <c r="Q17" s="10">
        <v>0</v>
      </c>
      <c r="R17" s="10"/>
      <c r="S17" s="10">
        <v>2422489376</v>
      </c>
    </row>
    <row r="18" spans="1:19" ht="20.25" customHeight="1" x14ac:dyDescent="0.45">
      <c r="A18" s="13" t="s">
        <v>33</v>
      </c>
      <c r="C18" s="6" t="s">
        <v>130</v>
      </c>
      <c r="E18" s="4">
        <v>8354000</v>
      </c>
      <c r="G18" s="4">
        <v>800</v>
      </c>
      <c r="I18" s="23">
        <v>0</v>
      </c>
      <c r="J18" s="10"/>
      <c r="K18" s="10">
        <v>0</v>
      </c>
      <c r="L18" s="10"/>
      <c r="M18" s="10">
        <v>0</v>
      </c>
      <c r="N18" s="10"/>
      <c r="O18" s="10">
        <v>6683200000</v>
      </c>
      <c r="P18" s="10"/>
      <c r="Q18" s="10">
        <v>0</v>
      </c>
      <c r="R18" s="10"/>
      <c r="S18" s="10">
        <v>6683200000</v>
      </c>
    </row>
    <row r="19" spans="1:19" ht="20.25" customHeight="1" x14ac:dyDescent="0.45">
      <c r="A19" s="13" t="s">
        <v>34</v>
      </c>
      <c r="C19" s="6" t="s">
        <v>131</v>
      </c>
      <c r="E19" s="4">
        <v>3616747</v>
      </c>
      <c r="G19" s="4">
        <v>720</v>
      </c>
      <c r="I19" s="23">
        <v>0</v>
      </c>
      <c r="J19" s="10"/>
      <c r="K19" s="10">
        <v>0</v>
      </c>
      <c r="L19" s="10"/>
      <c r="M19" s="10">
        <v>0</v>
      </c>
      <c r="N19" s="10"/>
      <c r="O19" s="10">
        <v>2604057840</v>
      </c>
      <c r="P19" s="10"/>
      <c r="Q19" s="10">
        <v>-244959493</v>
      </c>
      <c r="R19" s="10"/>
      <c r="S19" s="10">
        <v>2359098347</v>
      </c>
    </row>
    <row r="20" spans="1:19" ht="20.25" customHeight="1" x14ac:dyDescent="0.45">
      <c r="A20" s="13" t="s">
        <v>35</v>
      </c>
      <c r="C20" s="6" t="s">
        <v>132</v>
      </c>
      <c r="E20" s="4">
        <v>9050002</v>
      </c>
      <c r="G20" s="4">
        <v>600</v>
      </c>
      <c r="I20" s="23">
        <v>0</v>
      </c>
      <c r="J20" s="10"/>
      <c r="K20" s="10">
        <v>0</v>
      </c>
      <c r="L20" s="10"/>
      <c r="M20" s="10">
        <v>0</v>
      </c>
      <c r="N20" s="10"/>
      <c r="O20" s="10">
        <v>5430001200</v>
      </c>
      <c r="P20" s="10"/>
      <c r="Q20" s="10">
        <v>-625976946</v>
      </c>
      <c r="R20" s="10"/>
      <c r="S20" s="10">
        <v>4804024254</v>
      </c>
    </row>
    <row r="21" spans="1:19" ht="20.25" customHeight="1" x14ac:dyDescent="0.45">
      <c r="A21" s="13" t="s">
        <v>40</v>
      </c>
      <c r="C21" s="6" t="s">
        <v>133</v>
      </c>
      <c r="E21" s="4">
        <v>238869</v>
      </c>
      <c r="G21" s="4">
        <v>3000</v>
      </c>
      <c r="I21" s="10">
        <v>716607000</v>
      </c>
      <c r="J21" s="10"/>
      <c r="K21" s="10">
        <v>0</v>
      </c>
      <c r="L21" s="10"/>
      <c r="M21" s="10">
        <v>716607000</v>
      </c>
      <c r="N21" s="10"/>
      <c r="O21" s="10">
        <v>716607000</v>
      </c>
      <c r="P21" s="10"/>
      <c r="Q21" s="10">
        <v>0</v>
      </c>
      <c r="R21" s="10"/>
      <c r="S21" s="10">
        <v>716607000</v>
      </c>
    </row>
    <row r="22" spans="1:19" ht="20.25" customHeight="1" x14ac:dyDescent="0.45">
      <c r="A22" s="13" t="s">
        <v>134</v>
      </c>
      <c r="C22" s="6" t="s">
        <v>135</v>
      </c>
      <c r="E22" s="4">
        <v>12000000</v>
      </c>
      <c r="G22" s="4">
        <v>50</v>
      </c>
      <c r="I22" s="23">
        <v>0</v>
      </c>
      <c r="J22" s="10"/>
      <c r="K22" s="10">
        <v>0</v>
      </c>
      <c r="L22" s="10"/>
      <c r="M22" s="10">
        <v>0</v>
      </c>
      <c r="N22" s="10"/>
      <c r="O22" s="10">
        <v>600000000</v>
      </c>
      <c r="P22" s="10"/>
      <c r="Q22" s="10">
        <v>0</v>
      </c>
      <c r="R22" s="10"/>
      <c r="S22" s="10">
        <v>600000000</v>
      </c>
    </row>
    <row r="23" spans="1:19" ht="20.25" customHeight="1" x14ac:dyDescent="0.45">
      <c r="A23" s="13" t="s">
        <v>43</v>
      </c>
      <c r="C23" s="6" t="s">
        <v>5</v>
      </c>
      <c r="E23" s="4">
        <v>1500000</v>
      </c>
      <c r="G23" s="4">
        <v>2000</v>
      </c>
      <c r="I23" s="10">
        <v>3000000000</v>
      </c>
      <c r="J23" s="10"/>
      <c r="K23" s="10">
        <v>-125984252</v>
      </c>
      <c r="L23" s="10"/>
      <c r="M23" s="10">
        <v>2874015748</v>
      </c>
      <c r="N23" s="10"/>
      <c r="O23" s="10">
        <v>3000000000</v>
      </c>
      <c r="P23" s="10"/>
      <c r="Q23" s="10">
        <v>-125984252</v>
      </c>
      <c r="R23" s="10"/>
      <c r="S23" s="10">
        <v>2874015748</v>
      </c>
    </row>
    <row r="24" spans="1:19" ht="20.25" customHeight="1" x14ac:dyDescent="0.45">
      <c r="A24" s="13" t="s">
        <v>136</v>
      </c>
      <c r="C24" s="6" t="s">
        <v>137</v>
      </c>
      <c r="E24" s="4">
        <v>1291582</v>
      </c>
      <c r="G24" s="4">
        <v>630</v>
      </c>
      <c r="I24" s="23">
        <v>0</v>
      </c>
      <c r="J24" s="10"/>
      <c r="K24" s="10">
        <v>0</v>
      </c>
      <c r="L24" s="10"/>
      <c r="M24" s="10">
        <v>0</v>
      </c>
      <c r="N24" s="10"/>
      <c r="O24" s="10">
        <v>813696660</v>
      </c>
      <c r="P24" s="10"/>
      <c r="Q24" s="10">
        <v>0</v>
      </c>
      <c r="R24" s="10"/>
      <c r="S24" s="10">
        <v>813696660</v>
      </c>
    </row>
    <row r="25" spans="1:19" ht="20.25" customHeight="1" x14ac:dyDescent="0.45">
      <c r="A25" s="13" t="s">
        <v>45</v>
      </c>
      <c r="C25" s="6" t="s">
        <v>138</v>
      </c>
      <c r="E25" s="4">
        <v>8658544</v>
      </c>
      <c r="G25" s="4">
        <v>400</v>
      </c>
      <c r="I25" s="10">
        <v>3463417600</v>
      </c>
      <c r="J25" s="10"/>
      <c r="K25" s="10">
        <v>-160615708</v>
      </c>
      <c r="L25" s="10"/>
      <c r="M25" s="10">
        <v>3302801892</v>
      </c>
      <c r="N25" s="10"/>
      <c r="O25" s="10">
        <v>3463417600</v>
      </c>
      <c r="P25" s="10"/>
      <c r="Q25" s="10">
        <v>-160615708</v>
      </c>
      <c r="R25" s="10"/>
      <c r="S25" s="10">
        <v>3302801892</v>
      </c>
    </row>
    <row r="26" spans="1:19" ht="20.25" customHeight="1" x14ac:dyDescent="0.45">
      <c r="A26" s="13" t="s">
        <v>46</v>
      </c>
      <c r="C26" s="6" t="s">
        <v>139</v>
      </c>
      <c r="E26" s="4">
        <v>5000000</v>
      </c>
      <c r="G26" s="4">
        <v>450</v>
      </c>
      <c r="I26" s="23">
        <v>0</v>
      </c>
      <c r="J26" s="10"/>
      <c r="K26" s="10">
        <v>0</v>
      </c>
      <c r="L26" s="10"/>
      <c r="M26" s="10">
        <v>0</v>
      </c>
      <c r="N26" s="10"/>
      <c r="O26" s="10">
        <v>2250000000</v>
      </c>
      <c r="P26" s="10"/>
      <c r="Q26" s="10">
        <v>-85968379</v>
      </c>
      <c r="R26" s="10"/>
      <c r="S26" s="10">
        <v>2164031621</v>
      </c>
    </row>
    <row r="27" spans="1:19" ht="20.25" customHeight="1" x14ac:dyDescent="0.45">
      <c r="A27" s="13" t="s">
        <v>140</v>
      </c>
      <c r="C27" s="6" t="s">
        <v>141</v>
      </c>
      <c r="E27" s="4">
        <v>762559</v>
      </c>
      <c r="G27" s="4">
        <v>165</v>
      </c>
      <c r="I27" s="23">
        <v>0</v>
      </c>
      <c r="J27" s="10"/>
      <c r="K27" s="10">
        <v>0</v>
      </c>
      <c r="L27" s="10"/>
      <c r="M27" s="10">
        <v>0</v>
      </c>
      <c r="N27" s="10"/>
      <c r="O27" s="10">
        <v>125822235</v>
      </c>
      <c r="P27" s="10"/>
      <c r="Q27" s="10">
        <v>-5125479</v>
      </c>
      <c r="R27" s="10"/>
      <c r="S27" s="10">
        <v>120696756</v>
      </c>
    </row>
    <row r="28" spans="1:19" ht="20.25" customHeight="1" x14ac:dyDescent="0.45">
      <c r="A28" s="13" t="s">
        <v>51</v>
      </c>
      <c r="C28" s="6" t="s">
        <v>129</v>
      </c>
      <c r="E28" s="4">
        <v>2400000</v>
      </c>
      <c r="G28" s="4">
        <v>280</v>
      </c>
      <c r="I28" s="10">
        <v>672000000</v>
      </c>
      <c r="J28" s="10"/>
      <c r="K28" s="10">
        <v>-21389920</v>
      </c>
      <c r="L28" s="10"/>
      <c r="M28" s="10">
        <v>650610080</v>
      </c>
      <c r="N28" s="10"/>
      <c r="O28" s="10">
        <v>672000000</v>
      </c>
      <c r="P28" s="10"/>
      <c r="Q28" s="10">
        <v>-21389920</v>
      </c>
      <c r="R28" s="10"/>
      <c r="S28" s="10">
        <v>650610080</v>
      </c>
    </row>
    <row r="29" spans="1:19" ht="20.25" customHeight="1" x14ac:dyDescent="0.45">
      <c r="A29" s="13" t="s">
        <v>52</v>
      </c>
      <c r="C29" s="6" t="s">
        <v>142</v>
      </c>
      <c r="E29" s="4">
        <v>13671817</v>
      </c>
      <c r="G29" s="4">
        <v>300</v>
      </c>
      <c r="I29" s="23">
        <v>0</v>
      </c>
      <c r="J29" s="10"/>
      <c r="K29" s="10">
        <v>0</v>
      </c>
      <c r="L29" s="10"/>
      <c r="M29" s="10">
        <v>0</v>
      </c>
      <c r="N29" s="10"/>
      <c r="O29" s="10">
        <v>4101545100</v>
      </c>
      <c r="P29" s="10"/>
      <c r="Q29" s="10">
        <v>-363557681</v>
      </c>
      <c r="R29" s="10"/>
      <c r="S29" s="10">
        <v>3737987419</v>
      </c>
    </row>
    <row r="30" spans="1:19" ht="20.25" customHeight="1" x14ac:dyDescent="0.45">
      <c r="A30" s="13" t="s">
        <v>53</v>
      </c>
      <c r="C30" s="6" t="s">
        <v>122</v>
      </c>
      <c r="E30" s="4">
        <v>23652006</v>
      </c>
      <c r="G30" s="4">
        <v>1200</v>
      </c>
      <c r="I30" s="10">
        <v>28382407200</v>
      </c>
      <c r="J30" s="10"/>
      <c r="K30" s="10">
        <v>-1156182159</v>
      </c>
      <c r="L30" s="10"/>
      <c r="M30" s="10">
        <v>27226225041</v>
      </c>
      <c r="N30" s="10"/>
      <c r="O30" s="10">
        <v>28382407200</v>
      </c>
      <c r="P30" s="10"/>
      <c r="Q30" s="10">
        <v>-1156182159</v>
      </c>
      <c r="R30" s="10"/>
      <c r="S30" s="10">
        <v>27226225041</v>
      </c>
    </row>
    <row r="31" spans="1:19" ht="20.25" customHeight="1" x14ac:dyDescent="0.45">
      <c r="A31" s="13" t="s">
        <v>54</v>
      </c>
      <c r="C31" s="6" t="s">
        <v>143</v>
      </c>
      <c r="E31" s="4">
        <v>2999269</v>
      </c>
      <c r="G31" s="4">
        <v>1150</v>
      </c>
      <c r="I31" s="23">
        <v>0</v>
      </c>
      <c r="J31" s="10"/>
      <c r="K31" s="10">
        <v>0</v>
      </c>
      <c r="L31" s="10"/>
      <c r="M31" s="10">
        <v>0</v>
      </c>
      <c r="N31" s="10"/>
      <c r="O31" s="10">
        <v>3449159350</v>
      </c>
      <c r="P31" s="10"/>
      <c r="Q31" s="10">
        <v>-265990797</v>
      </c>
      <c r="R31" s="10"/>
      <c r="S31" s="10">
        <v>3183168553</v>
      </c>
    </row>
    <row r="32" spans="1:19" ht="20.25" customHeight="1" x14ac:dyDescent="0.45">
      <c r="A32" s="13" t="s">
        <v>55</v>
      </c>
      <c r="C32" s="6" t="s">
        <v>129</v>
      </c>
      <c r="E32" s="4">
        <v>44920456</v>
      </c>
      <c r="G32" s="4">
        <v>200</v>
      </c>
      <c r="I32" s="10">
        <v>8984091200</v>
      </c>
      <c r="J32" s="10"/>
      <c r="K32" s="10">
        <v>-6149275</v>
      </c>
      <c r="L32" s="10"/>
      <c r="M32" s="10">
        <v>8977941925</v>
      </c>
      <c r="N32" s="10"/>
      <c r="O32" s="10">
        <v>8984091200</v>
      </c>
      <c r="P32" s="10"/>
      <c r="Q32" s="10">
        <v>-6149275</v>
      </c>
      <c r="R32" s="10"/>
      <c r="S32" s="10">
        <v>8977941925</v>
      </c>
    </row>
    <row r="33" spans="1:19" ht="20.25" customHeight="1" x14ac:dyDescent="0.45">
      <c r="A33" s="13" t="s">
        <v>56</v>
      </c>
      <c r="C33" s="6" t="s">
        <v>124</v>
      </c>
      <c r="E33" s="4">
        <v>14404620</v>
      </c>
      <c r="G33" s="4">
        <v>1250</v>
      </c>
      <c r="I33" s="23">
        <v>0</v>
      </c>
      <c r="J33" s="10"/>
      <c r="K33" s="10">
        <v>0</v>
      </c>
      <c r="L33" s="10"/>
      <c r="M33" s="10">
        <v>0</v>
      </c>
      <c r="N33" s="10"/>
      <c r="O33" s="10">
        <v>18005775000</v>
      </c>
      <c r="P33" s="10"/>
      <c r="Q33" s="10">
        <v>0</v>
      </c>
      <c r="R33" s="10"/>
      <c r="S33" s="10">
        <v>18005775000</v>
      </c>
    </row>
    <row r="34" spans="1:19" ht="20.25" customHeight="1" x14ac:dyDescent="0.45">
      <c r="A34" s="13" t="s">
        <v>60</v>
      </c>
      <c r="C34" s="6" t="s">
        <v>144</v>
      </c>
      <c r="E34" s="4">
        <v>155223</v>
      </c>
      <c r="G34" s="4">
        <v>1868</v>
      </c>
      <c r="I34" s="23">
        <v>0</v>
      </c>
      <c r="J34" s="10"/>
      <c r="K34" s="10">
        <v>0</v>
      </c>
      <c r="L34" s="10"/>
      <c r="M34" s="10">
        <v>0</v>
      </c>
      <c r="N34" s="10"/>
      <c r="O34" s="10">
        <v>289956564</v>
      </c>
      <c r="P34" s="10"/>
      <c r="Q34" s="10">
        <v>-20829683</v>
      </c>
      <c r="R34" s="10"/>
      <c r="S34" s="10">
        <v>269126881</v>
      </c>
    </row>
    <row r="35" spans="1:19" ht="20.25" customHeight="1" x14ac:dyDescent="0.45">
      <c r="A35" s="13" t="s">
        <v>62</v>
      </c>
      <c r="C35" s="6" t="s">
        <v>145</v>
      </c>
      <c r="E35" s="4">
        <v>2417860</v>
      </c>
      <c r="G35" s="4">
        <v>100</v>
      </c>
      <c r="I35" s="23">
        <v>0</v>
      </c>
      <c r="J35" s="10"/>
      <c r="K35" s="10">
        <v>0</v>
      </c>
      <c r="L35" s="10"/>
      <c r="M35" s="10">
        <v>0</v>
      </c>
      <c r="N35" s="10"/>
      <c r="O35" s="10">
        <v>241786000</v>
      </c>
      <c r="P35" s="10"/>
      <c r="Q35" s="10">
        <v>0</v>
      </c>
      <c r="R35" s="10"/>
      <c r="S35" s="10">
        <v>241786000</v>
      </c>
    </row>
    <row r="36" spans="1:19" ht="20.25" customHeight="1" x14ac:dyDescent="0.45">
      <c r="A36" s="13" t="s">
        <v>65</v>
      </c>
      <c r="C36" s="6" t="s">
        <v>135</v>
      </c>
      <c r="E36" s="4">
        <v>12481515</v>
      </c>
      <c r="G36" s="4">
        <v>125</v>
      </c>
      <c r="I36" s="23">
        <v>0</v>
      </c>
      <c r="J36" s="10"/>
      <c r="K36" s="10">
        <v>0</v>
      </c>
      <c r="L36" s="10"/>
      <c r="M36" s="10">
        <v>0</v>
      </c>
      <c r="N36" s="10"/>
      <c r="O36" s="10">
        <v>1560189375</v>
      </c>
      <c r="P36" s="10"/>
      <c r="Q36" s="10">
        <v>0</v>
      </c>
      <c r="R36" s="10"/>
      <c r="S36" s="10">
        <v>1560189375</v>
      </c>
    </row>
    <row r="37" spans="1:19" ht="20.25" customHeight="1" x14ac:dyDescent="0.45">
      <c r="A37" s="13" t="s">
        <v>68</v>
      </c>
      <c r="C37" s="6" t="s">
        <v>146</v>
      </c>
      <c r="E37" s="4">
        <v>5107693</v>
      </c>
      <c r="G37" s="4">
        <v>1000</v>
      </c>
      <c r="I37" s="23">
        <v>0</v>
      </c>
      <c r="J37" s="10"/>
      <c r="K37" s="10">
        <v>0</v>
      </c>
      <c r="L37" s="10"/>
      <c r="M37" s="10">
        <v>0</v>
      </c>
      <c r="N37" s="10"/>
      <c r="O37" s="10">
        <v>5107693000</v>
      </c>
      <c r="P37" s="10"/>
      <c r="Q37" s="10">
        <v>-156011871</v>
      </c>
      <c r="R37" s="10"/>
      <c r="S37" s="10">
        <v>4951681129</v>
      </c>
    </row>
    <row r="38" spans="1:19" ht="20.25" customHeight="1" x14ac:dyDescent="0.45">
      <c r="A38" s="13" t="s">
        <v>69</v>
      </c>
      <c r="C38" s="6" t="s">
        <v>128</v>
      </c>
      <c r="E38" s="4">
        <v>61255</v>
      </c>
      <c r="G38" s="4">
        <v>850</v>
      </c>
      <c r="I38" s="23">
        <v>0</v>
      </c>
      <c r="J38" s="10"/>
      <c r="K38" s="10">
        <v>0</v>
      </c>
      <c r="L38" s="10"/>
      <c r="M38" s="10">
        <v>0</v>
      </c>
      <c r="N38" s="10"/>
      <c r="O38" s="10">
        <v>52066750</v>
      </c>
      <c r="P38" s="10"/>
      <c r="Q38" s="10">
        <v>-1116713</v>
      </c>
      <c r="R38" s="10"/>
      <c r="S38" s="10">
        <v>50950037</v>
      </c>
    </row>
    <row r="39" spans="1:19" ht="20.25" customHeight="1" thickBot="1" x14ac:dyDescent="0.5">
      <c r="A39" s="7" t="s">
        <v>70</v>
      </c>
      <c r="I39" s="7">
        <f>SUM(I9:$I$38)</f>
        <v>60207904028</v>
      </c>
      <c r="K39" s="7">
        <f>SUM(K9:$K$38)</f>
        <v>-1996421149</v>
      </c>
      <c r="M39" s="7">
        <f>SUM(M9:$M$38)</f>
        <v>58211482879</v>
      </c>
      <c r="O39" s="7">
        <f>SUM(O9:$O$38)</f>
        <v>119928226172</v>
      </c>
      <c r="Q39" s="20">
        <f>SUM(Q9:$Q$38)</f>
        <v>-3497567191</v>
      </c>
      <c r="S39" s="7">
        <f>SUM(S9:$S$38)</f>
        <v>116430658981</v>
      </c>
    </row>
    <row r="40" spans="1:19" ht="19.5" thickTop="1" x14ac:dyDescent="0.45">
      <c r="I40" s="9"/>
      <c r="K40" s="9"/>
      <c r="M40" s="9"/>
      <c r="O40" s="9"/>
      <c r="Q40" s="9"/>
      <c r="S40" s="9"/>
    </row>
    <row r="42" spans="1:19" x14ac:dyDescent="0.45">
      <c r="O42" s="28"/>
      <c r="Q42" s="28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5"/>
  <sheetViews>
    <sheetView rightToLeft="1" workbookViewId="0">
      <selection activeCell="S12" sqref="S12"/>
    </sheetView>
  </sheetViews>
  <sheetFormatPr defaultColWidth="9" defaultRowHeight="18" x14ac:dyDescent="0.45"/>
  <cols>
    <col min="1" max="1" width="31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28515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28515625" style="1" customWidth="1"/>
    <col min="18" max="18" width="1.42578125" style="1" customWidth="1"/>
    <col min="19" max="19" width="18.42578125" style="1" customWidth="1"/>
    <col min="20" max="16384" width="9" style="1"/>
  </cols>
  <sheetData>
    <row r="1" spans="1:19" ht="20.100000000000001" customHeight="1" x14ac:dyDescent="0.4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0.100000000000001" customHeight="1" x14ac:dyDescent="0.45">
      <c r="A2" s="45" t="s">
        <v>98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0.100000000000001" customHeight="1" x14ac:dyDescent="0.4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5" spans="1:19" ht="21" x14ac:dyDescent="0.45">
      <c r="A5" s="46" t="s">
        <v>147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7" spans="1:19" ht="21" x14ac:dyDescent="0.45">
      <c r="I7" s="39" t="s">
        <v>114</v>
      </c>
      <c r="J7" s="40"/>
      <c r="K7" s="40"/>
      <c r="L7" s="40"/>
      <c r="M7" s="40"/>
      <c r="O7" s="39" t="s">
        <v>7</v>
      </c>
      <c r="P7" s="40"/>
      <c r="Q7" s="40"/>
      <c r="R7" s="40"/>
      <c r="S7" s="40"/>
    </row>
    <row r="8" spans="1:19" ht="42" x14ac:dyDescent="0.45">
      <c r="A8" s="21" t="s">
        <v>100</v>
      </c>
      <c r="C8" s="12" t="s">
        <v>148</v>
      </c>
      <c r="E8" s="12" t="s">
        <v>72</v>
      </c>
      <c r="G8" s="12" t="s">
        <v>79</v>
      </c>
      <c r="I8" s="12" t="s">
        <v>149</v>
      </c>
      <c r="K8" s="12" t="s">
        <v>119</v>
      </c>
      <c r="M8" s="12" t="s">
        <v>150</v>
      </c>
      <c r="O8" s="12" t="s">
        <v>149</v>
      </c>
      <c r="Q8" s="12" t="s">
        <v>119</v>
      </c>
      <c r="S8" s="12" t="s">
        <v>150</v>
      </c>
    </row>
    <row r="9" spans="1:19" ht="37.5" x14ac:dyDescent="0.45">
      <c r="A9" s="13" t="s">
        <v>151</v>
      </c>
      <c r="C9" s="6" t="s">
        <v>138</v>
      </c>
      <c r="E9" s="6" t="s">
        <v>152</v>
      </c>
      <c r="G9" s="6" t="s">
        <v>152</v>
      </c>
      <c r="I9" s="4">
        <v>507549</v>
      </c>
      <c r="K9" s="15" t="s">
        <v>218</v>
      </c>
      <c r="M9" s="4">
        <v>507549</v>
      </c>
      <c r="O9" s="4">
        <v>47319044</v>
      </c>
      <c r="Q9" s="16" t="s">
        <v>218</v>
      </c>
      <c r="S9" s="4">
        <v>47319044</v>
      </c>
    </row>
    <row r="10" spans="1:19" ht="37.5" x14ac:dyDescent="0.45">
      <c r="A10" s="13" t="s">
        <v>153</v>
      </c>
      <c r="C10" s="6" t="s">
        <v>154</v>
      </c>
      <c r="E10" s="6" t="s">
        <v>152</v>
      </c>
      <c r="G10" s="6" t="s">
        <v>152</v>
      </c>
      <c r="I10" s="16" t="s">
        <v>218</v>
      </c>
      <c r="K10" s="16" t="s">
        <v>218</v>
      </c>
      <c r="M10" s="16" t="s">
        <v>218</v>
      </c>
      <c r="N10" s="6"/>
      <c r="O10" s="4">
        <v>831215</v>
      </c>
      <c r="Q10" s="16" t="s">
        <v>218</v>
      </c>
      <c r="S10" s="4">
        <v>831215</v>
      </c>
    </row>
    <row r="11" spans="1:19" ht="37.5" x14ac:dyDescent="0.45">
      <c r="A11" s="13" t="s">
        <v>155</v>
      </c>
      <c r="C11" s="6" t="s">
        <v>154</v>
      </c>
      <c r="E11" s="6" t="s">
        <v>152</v>
      </c>
      <c r="G11" s="6" t="s">
        <v>152</v>
      </c>
      <c r="I11" s="16" t="s">
        <v>218</v>
      </c>
      <c r="K11" s="16" t="s">
        <v>218</v>
      </c>
      <c r="M11" s="16" t="s">
        <v>218</v>
      </c>
      <c r="N11" s="6"/>
      <c r="O11" s="4">
        <v>698679</v>
      </c>
      <c r="Q11" s="16" t="s">
        <v>218</v>
      </c>
      <c r="S11" s="4">
        <v>698679</v>
      </c>
    </row>
    <row r="12" spans="1:19" ht="18.75" x14ac:dyDescent="0.45">
      <c r="A12" s="7" t="s">
        <v>70</v>
      </c>
      <c r="I12" s="7">
        <f>SUM(I9:$I$11)</f>
        <v>507549</v>
      </c>
      <c r="K12" s="22" t="s">
        <v>218</v>
      </c>
      <c r="M12" s="7">
        <f>SUM(M9:$M$11)</f>
        <v>507549</v>
      </c>
      <c r="O12" s="7">
        <f>SUM(O9:$O$11)</f>
        <v>48848938</v>
      </c>
      <c r="Q12" s="22" t="s">
        <v>218</v>
      </c>
      <c r="S12" s="7">
        <f>SUM(S9:$S$11)</f>
        <v>48848938</v>
      </c>
    </row>
    <row r="13" spans="1:19" ht="18.75" x14ac:dyDescent="0.45">
      <c r="I13" s="9"/>
      <c r="K13" s="9"/>
      <c r="M13" s="9"/>
      <c r="O13" s="9"/>
      <c r="Q13" s="9"/>
      <c r="S13" s="9"/>
    </row>
    <row r="15" spans="1:19" x14ac:dyDescent="0.45">
      <c r="O15" s="28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5"/>
  <sheetViews>
    <sheetView rightToLeft="1" topLeftCell="A70" workbookViewId="0">
      <selection activeCell="Q11" sqref="Q11:Q73"/>
    </sheetView>
  </sheetViews>
  <sheetFormatPr defaultColWidth="9" defaultRowHeight="18" x14ac:dyDescent="0.45"/>
  <cols>
    <col min="1" max="1" width="25.57031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9.140625" style="1" customWidth="1"/>
    <col min="6" max="6" width="1.42578125" style="1" customWidth="1"/>
    <col min="7" max="7" width="18.42578125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8.28515625" style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9.85546875" style="1" customWidth="1"/>
    <col min="18" max="18" width="15" style="1" bestFit="1" customWidth="1"/>
    <col min="19" max="16384" width="9" style="1"/>
  </cols>
  <sheetData>
    <row r="1" spans="1:17" ht="20.100000000000001" customHeight="1" x14ac:dyDescent="0.4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0.100000000000001" customHeight="1" x14ac:dyDescent="0.45">
      <c r="A2" s="45" t="s">
        <v>98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0.100000000000001" customHeight="1" x14ac:dyDescent="0.4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5" spans="1:17" ht="21" x14ac:dyDescent="0.45">
      <c r="A5" s="46" t="s">
        <v>156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7" spans="1:17" ht="21" x14ac:dyDescent="0.45">
      <c r="C7" s="39" t="s">
        <v>114</v>
      </c>
      <c r="D7" s="40"/>
      <c r="E7" s="40"/>
      <c r="F7" s="40"/>
      <c r="G7" s="40"/>
      <c r="H7" s="40"/>
      <c r="I7" s="40"/>
      <c r="K7" s="39" t="s">
        <v>7</v>
      </c>
      <c r="L7" s="40"/>
      <c r="M7" s="40"/>
      <c r="N7" s="40"/>
      <c r="O7" s="40"/>
      <c r="P7" s="40"/>
      <c r="Q7" s="40"/>
    </row>
    <row r="8" spans="1:17" ht="42" x14ac:dyDescent="0.45">
      <c r="A8" s="21" t="s">
        <v>100</v>
      </c>
      <c r="C8" s="12" t="s">
        <v>9</v>
      </c>
      <c r="E8" s="12" t="s">
        <v>11</v>
      </c>
      <c r="G8" s="12" t="s">
        <v>157</v>
      </c>
      <c r="I8" s="12" t="s">
        <v>158</v>
      </c>
      <c r="K8" s="12" t="s">
        <v>9</v>
      </c>
      <c r="M8" s="12" t="s">
        <v>11</v>
      </c>
      <c r="O8" s="12" t="s">
        <v>157</v>
      </c>
      <c r="Q8" s="12" t="s">
        <v>158</v>
      </c>
    </row>
    <row r="9" spans="1:17" ht="33" customHeight="1" x14ac:dyDescent="0.45">
      <c r="A9" s="13" t="s">
        <v>159</v>
      </c>
      <c r="C9" s="23">
        <v>0</v>
      </c>
      <c r="D9" s="10"/>
      <c r="E9" s="10">
        <v>0</v>
      </c>
      <c r="F9" s="10"/>
      <c r="G9" s="10">
        <v>0</v>
      </c>
      <c r="H9" s="10"/>
      <c r="I9" s="10">
        <v>0</v>
      </c>
      <c r="J9" s="10"/>
      <c r="K9" s="10">
        <v>486967</v>
      </c>
      <c r="L9" s="10"/>
      <c r="M9" s="10">
        <v>282431303338</v>
      </c>
      <c r="N9" s="10"/>
      <c r="O9" s="10">
        <v>280941184880</v>
      </c>
      <c r="P9" s="10"/>
      <c r="Q9" s="10">
        <v>1490118458</v>
      </c>
    </row>
    <row r="10" spans="1:17" ht="33" customHeight="1" x14ac:dyDescent="0.45">
      <c r="A10" s="13" t="s">
        <v>160</v>
      </c>
      <c r="C10" s="23">
        <v>0</v>
      </c>
      <c r="D10" s="10"/>
      <c r="E10" s="10">
        <v>0</v>
      </c>
      <c r="F10" s="10"/>
      <c r="G10" s="10">
        <v>0</v>
      </c>
      <c r="H10" s="10"/>
      <c r="I10" s="10">
        <v>0</v>
      </c>
      <c r="J10" s="10"/>
      <c r="K10" s="10">
        <v>184912</v>
      </c>
      <c r="L10" s="10"/>
      <c r="M10" s="10">
        <v>105750493262</v>
      </c>
      <c r="N10" s="10"/>
      <c r="O10" s="10">
        <v>105831372477</v>
      </c>
      <c r="P10" s="10"/>
      <c r="Q10" s="10">
        <v>-80879215</v>
      </c>
    </row>
    <row r="11" spans="1:17" ht="23.25" customHeight="1" x14ac:dyDescent="0.45">
      <c r="A11" s="13" t="s">
        <v>17</v>
      </c>
      <c r="C11" s="10">
        <v>9783052</v>
      </c>
      <c r="D11" s="10"/>
      <c r="E11" s="10">
        <v>146772455724</v>
      </c>
      <c r="F11" s="10"/>
      <c r="G11" s="10">
        <v>109458917989</v>
      </c>
      <c r="H11" s="10"/>
      <c r="I11" s="10">
        <v>37313537735</v>
      </c>
      <c r="J11" s="10"/>
      <c r="K11" s="10">
        <v>15911247</v>
      </c>
      <c r="L11" s="10"/>
      <c r="M11" s="10">
        <v>252608501057</v>
      </c>
      <c r="N11" s="10"/>
      <c r="O11" s="10">
        <v>181788429018</v>
      </c>
      <c r="P11" s="10"/>
      <c r="Q11" s="10">
        <v>70820072039</v>
      </c>
    </row>
    <row r="12" spans="1:17" ht="23.25" customHeight="1" x14ac:dyDescent="0.45">
      <c r="A12" s="13" t="s">
        <v>18</v>
      </c>
      <c r="C12" s="23">
        <v>0</v>
      </c>
      <c r="D12" s="10"/>
      <c r="E12" s="10">
        <v>0</v>
      </c>
      <c r="F12" s="10"/>
      <c r="G12" s="10">
        <v>0</v>
      </c>
      <c r="H12" s="10"/>
      <c r="I12" s="10">
        <v>0</v>
      </c>
      <c r="J12" s="10"/>
      <c r="K12" s="10">
        <v>62669836</v>
      </c>
      <c r="L12" s="10"/>
      <c r="M12" s="10">
        <v>259311686279</v>
      </c>
      <c r="N12" s="10"/>
      <c r="O12" s="10">
        <v>267793583887</v>
      </c>
      <c r="P12" s="10"/>
      <c r="Q12" s="10">
        <v>-8481897608</v>
      </c>
    </row>
    <row r="13" spans="1:17" ht="23.25" customHeight="1" x14ac:dyDescent="0.45">
      <c r="A13" s="13" t="s">
        <v>19</v>
      </c>
      <c r="C13" s="10">
        <v>30621300</v>
      </c>
      <c r="D13" s="10"/>
      <c r="E13" s="10">
        <v>47265314066</v>
      </c>
      <c r="F13" s="10"/>
      <c r="G13" s="10">
        <v>81155377529</v>
      </c>
      <c r="H13" s="10"/>
      <c r="I13" s="10">
        <v>-33890063463</v>
      </c>
      <c r="J13" s="10"/>
      <c r="K13" s="10">
        <v>30621300</v>
      </c>
      <c r="L13" s="10"/>
      <c r="M13" s="10">
        <v>47265314066</v>
      </c>
      <c r="N13" s="10"/>
      <c r="O13" s="10">
        <v>81155377529</v>
      </c>
      <c r="P13" s="10"/>
      <c r="Q13" s="10">
        <v>-33890063463</v>
      </c>
    </row>
    <row r="14" spans="1:17" ht="23.25" customHeight="1" x14ac:dyDescent="0.45">
      <c r="A14" s="13" t="s">
        <v>161</v>
      </c>
      <c r="C14" s="23">
        <v>0</v>
      </c>
      <c r="D14" s="10"/>
      <c r="E14" s="10">
        <v>0</v>
      </c>
      <c r="F14" s="10"/>
      <c r="G14" s="10">
        <v>0</v>
      </c>
      <c r="H14" s="10"/>
      <c r="I14" s="10">
        <v>0</v>
      </c>
      <c r="J14" s="10"/>
      <c r="K14" s="10">
        <v>58422372</v>
      </c>
      <c r="L14" s="10"/>
      <c r="M14" s="10">
        <v>174459876094</v>
      </c>
      <c r="N14" s="10"/>
      <c r="O14" s="10">
        <v>191763952027</v>
      </c>
      <c r="P14" s="10"/>
      <c r="Q14" s="10">
        <v>-17304075933</v>
      </c>
    </row>
    <row r="15" spans="1:17" ht="23.25" customHeight="1" x14ac:dyDescent="0.45">
      <c r="A15" s="13" t="s">
        <v>20</v>
      </c>
      <c r="C15" s="10">
        <v>3200000</v>
      </c>
      <c r="D15" s="10"/>
      <c r="E15" s="10">
        <v>24776597019</v>
      </c>
      <c r="F15" s="10"/>
      <c r="G15" s="10">
        <v>25122330720</v>
      </c>
      <c r="H15" s="10"/>
      <c r="I15" s="10">
        <v>-345733701</v>
      </c>
      <c r="J15" s="10"/>
      <c r="K15" s="10">
        <v>5500000</v>
      </c>
      <c r="L15" s="10"/>
      <c r="M15" s="10">
        <v>39563389039</v>
      </c>
      <c r="N15" s="10"/>
      <c r="O15" s="10">
        <v>43197090713</v>
      </c>
      <c r="P15" s="10"/>
      <c r="Q15" s="10">
        <v>-3633701674</v>
      </c>
    </row>
    <row r="16" spans="1:17" ht="23.25" customHeight="1" x14ac:dyDescent="0.45">
      <c r="A16" s="13" t="s">
        <v>162</v>
      </c>
      <c r="C16" s="23">
        <v>0</v>
      </c>
      <c r="D16" s="10"/>
      <c r="E16" s="10">
        <v>0</v>
      </c>
      <c r="F16" s="10"/>
      <c r="G16" s="10">
        <v>0</v>
      </c>
      <c r="H16" s="10"/>
      <c r="I16" s="10">
        <v>0</v>
      </c>
      <c r="J16" s="10"/>
      <c r="K16" s="10">
        <v>1000000</v>
      </c>
      <c r="L16" s="10"/>
      <c r="M16" s="10">
        <v>38457547168</v>
      </c>
      <c r="N16" s="10"/>
      <c r="O16" s="10">
        <v>18945032738</v>
      </c>
      <c r="P16" s="10"/>
      <c r="Q16" s="10">
        <v>19512514430</v>
      </c>
    </row>
    <row r="17" spans="1:18" ht="23.25" customHeight="1" x14ac:dyDescent="0.45">
      <c r="A17" s="13" t="s">
        <v>163</v>
      </c>
      <c r="C17" s="23">
        <v>0</v>
      </c>
      <c r="D17" s="10"/>
      <c r="E17" s="10">
        <v>0</v>
      </c>
      <c r="F17" s="10"/>
      <c r="G17" s="10">
        <v>0</v>
      </c>
      <c r="H17" s="10"/>
      <c r="I17" s="10">
        <v>0</v>
      </c>
      <c r="J17" s="10"/>
      <c r="K17" s="10">
        <v>127042536</v>
      </c>
      <c r="L17" s="10"/>
      <c r="M17" s="10">
        <v>338489364026</v>
      </c>
      <c r="N17" s="10"/>
      <c r="O17" s="10">
        <v>394587932441</v>
      </c>
      <c r="P17" s="10"/>
      <c r="Q17" s="10">
        <v>-56098568415</v>
      </c>
    </row>
    <row r="18" spans="1:18" ht="23.25" customHeight="1" x14ac:dyDescent="0.45">
      <c r="A18" s="13" t="s">
        <v>164</v>
      </c>
      <c r="C18" s="23">
        <v>0</v>
      </c>
      <c r="D18" s="10"/>
      <c r="E18" s="10">
        <v>0</v>
      </c>
      <c r="F18" s="10"/>
      <c r="G18" s="10">
        <v>0</v>
      </c>
      <c r="H18" s="10"/>
      <c r="I18" s="10">
        <v>0</v>
      </c>
      <c r="J18" s="10"/>
      <c r="K18" s="10">
        <v>1500000</v>
      </c>
      <c r="L18" s="10"/>
      <c r="M18" s="10">
        <v>4652154040</v>
      </c>
      <c r="N18" s="10"/>
      <c r="O18" s="10">
        <v>4861687272</v>
      </c>
      <c r="P18" s="10"/>
      <c r="Q18" s="10">
        <v>-209533232</v>
      </c>
    </row>
    <row r="19" spans="1:18" ht="23.25" customHeight="1" x14ac:dyDescent="0.45">
      <c r="A19" s="13" t="s">
        <v>165</v>
      </c>
      <c r="C19" s="23">
        <v>0</v>
      </c>
      <c r="D19" s="10"/>
      <c r="E19" s="10">
        <v>0</v>
      </c>
      <c r="F19" s="10"/>
      <c r="G19" s="10">
        <v>0</v>
      </c>
      <c r="H19" s="10"/>
      <c r="I19" s="10">
        <v>0</v>
      </c>
      <c r="J19" s="10"/>
      <c r="K19" s="10">
        <v>12906393</v>
      </c>
      <c r="L19" s="10"/>
      <c r="M19" s="10">
        <v>49874402702</v>
      </c>
      <c r="N19" s="10"/>
      <c r="O19" s="10">
        <v>139849435585</v>
      </c>
      <c r="P19" s="10"/>
      <c r="Q19" s="10">
        <v>-89975032883</v>
      </c>
    </row>
    <row r="20" spans="1:18" ht="23.25" customHeight="1" x14ac:dyDescent="0.45">
      <c r="A20" s="13" t="s">
        <v>21</v>
      </c>
      <c r="C20" s="10">
        <v>7893301</v>
      </c>
      <c r="D20" s="10"/>
      <c r="E20" s="10">
        <v>69536553046</v>
      </c>
      <c r="F20" s="10"/>
      <c r="G20" s="10">
        <v>78486534946</v>
      </c>
      <c r="H20" s="10"/>
      <c r="I20" s="10">
        <v>-8949981900</v>
      </c>
      <c r="J20" s="10"/>
      <c r="K20" s="10">
        <v>12982249</v>
      </c>
      <c r="L20" s="10"/>
      <c r="M20" s="10">
        <v>129629793654</v>
      </c>
      <c r="N20" s="10"/>
      <c r="O20" s="10">
        <v>128996814107</v>
      </c>
      <c r="P20" s="10"/>
      <c r="Q20" s="10">
        <v>632979547</v>
      </c>
    </row>
    <row r="21" spans="1:18" ht="23.25" customHeight="1" x14ac:dyDescent="0.45">
      <c r="A21" s="13" t="s">
        <v>166</v>
      </c>
      <c r="C21" s="23">
        <v>0</v>
      </c>
      <c r="D21" s="10"/>
      <c r="E21" s="10">
        <v>0</v>
      </c>
      <c r="F21" s="10"/>
      <c r="G21" s="10">
        <v>0</v>
      </c>
      <c r="H21" s="10"/>
      <c r="I21" s="10">
        <v>0</v>
      </c>
      <c r="J21" s="10"/>
      <c r="K21" s="10">
        <v>11307373</v>
      </c>
      <c r="L21" s="10"/>
      <c r="M21" s="10">
        <v>29982462193</v>
      </c>
      <c r="N21" s="10"/>
      <c r="O21" s="10">
        <v>39722871217</v>
      </c>
      <c r="P21" s="10"/>
      <c r="Q21" s="10">
        <v>-9740409024</v>
      </c>
    </row>
    <row r="22" spans="1:18" ht="23.25" customHeight="1" x14ac:dyDescent="0.45">
      <c r="A22" s="13" t="s">
        <v>167</v>
      </c>
      <c r="C22" s="23">
        <v>0</v>
      </c>
      <c r="D22" s="10"/>
      <c r="E22" s="10">
        <v>0</v>
      </c>
      <c r="F22" s="10"/>
      <c r="G22" s="10">
        <v>0</v>
      </c>
      <c r="H22" s="10"/>
      <c r="I22" s="10">
        <v>0</v>
      </c>
      <c r="J22" s="10"/>
      <c r="K22" s="10">
        <v>12348831</v>
      </c>
      <c r="L22" s="10"/>
      <c r="M22" s="10">
        <v>253441234538</v>
      </c>
      <c r="N22" s="10"/>
      <c r="O22" s="10">
        <f>M22-Q22</f>
        <v>247855049273</v>
      </c>
      <c r="P22" s="10"/>
      <c r="Q22" s="10">
        <v>5586185265</v>
      </c>
    </row>
    <row r="23" spans="1:18" ht="23.25" customHeight="1" x14ac:dyDescent="0.45">
      <c r="A23" s="13" t="s">
        <v>219</v>
      </c>
      <c r="C23" s="23">
        <v>0</v>
      </c>
      <c r="D23" s="10"/>
      <c r="E23" s="10">
        <v>0</v>
      </c>
      <c r="F23" s="10"/>
      <c r="G23" s="10">
        <v>0</v>
      </c>
      <c r="H23" s="10"/>
      <c r="I23" s="10">
        <v>0</v>
      </c>
      <c r="J23" s="10"/>
      <c r="K23" s="10">
        <v>1389639</v>
      </c>
      <c r="L23" s="10"/>
      <c r="M23" s="10">
        <v>6954926298</v>
      </c>
      <c r="N23" s="10"/>
      <c r="O23" s="10">
        <f t="shared" ref="O23:O24" si="0">M23-Q23</f>
        <v>8279474885</v>
      </c>
      <c r="P23" s="10"/>
      <c r="Q23" s="10">
        <v>-1324548587</v>
      </c>
      <c r="R23" s="50"/>
    </row>
    <row r="24" spans="1:18" s="33" customFormat="1" ht="23.25" customHeight="1" x14ac:dyDescent="0.45">
      <c r="A24" s="34" t="s">
        <v>123</v>
      </c>
      <c r="C24" s="23"/>
      <c r="D24" s="10"/>
      <c r="E24" s="10"/>
      <c r="F24" s="10"/>
      <c r="G24" s="10"/>
      <c r="H24" s="10"/>
      <c r="I24" s="10"/>
      <c r="J24" s="10"/>
      <c r="K24" s="10">
        <v>3931869</v>
      </c>
      <c r="L24" s="10"/>
      <c r="M24" s="10">
        <v>32661572956</v>
      </c>
      <c r="N24" s="10"/>
      <c r="O24" s="10">
        <f t="shared" si="0"/>
        <v>38736852967</v>
      </c>
      <c r="P24" s="10"/>
      <c r="Q24" s="10">
        <v>-6075280011</v>
      </c>
      <c r="R24" s="28"/>
    </row>
    <row r="25" spans="1:18" ht="23.25" customHeight="1" x14ac:dyDescent="0.45">
      <c r="A25" s="13" t="s">
        <v>25</v>
      </c>
      <c r="C25" s="23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500000</v>
      </c>
      <c r="L25" s="10"/>
      <c r="M25" s="10">
        <v>26556045827</v>
      </c>
      <c r="N25" s="10"/>
      <c r="O25" s="10">
        <v>27023343077</v>
      </c>
      <c r="P25" s="10"/>
      <c r="Q25" s="10">
        <v>-467297250</v>
      </c>
    </row>
    <row r="26" spans="1:18" ht="23.25" customHeight="1" x14ac:dyDescent="0.45">
      <c r="A26" s="13" t="s">
        <v>26</v>
      </c>
      <c r="C26" s="10">
        <v>350000</v>
      </c>
      <c r="D26" s="10"/>
      <c r="E26" s="10">
        <v>39989140726</v>
      </c>
      <c r="F26" s="10"/>
      <c r="G26" s="10">
        <v>37470374798</v>
      </c>
      <c r="H26" s="10"/>
      <c r="I26" s="10">
        <v>2518765928</v>
      </c>
      <c r="J26" s="10"/>
      <c r="K26" s="10">
        <v>350000</v>
      </c>
      <c r="L26" s="10"/>
      <c r="M26" s="10">
        <v>39989140726</v>
      </c>
      <c r="N26" s="10"/>
      <c r="O26" s="10">
        <v>37470374798</v>
      </c>
      <c r="P26" s="10"/>
      <c r="Q26" s="10">
        <v>2518765928</v>
      </c>
    </row>
    <row r="27" spans="1:18" ht="23.25" customHeight="1" x14ac:dyDescent="0.45">
      <c r="A27" s="13" t="s">
        <v>168</v>
      </c>
      <c r="C27" s="23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10">
        <v>542073</v>
      </c>
      <c r="L27" s="10"/>
      <c r="M27" s="10">
        <v>9252904679</v>
      </c>
      <c r="N27" s="10"/>
      <c r="O27" s="10">
        <v>10834727163</v>
      </c>
      <c r="P27" s="10"/>
      <c r="Q27" s="10">
        <v>-1581822484</v>
      </c>
    </row>
    <row r="28" spans="1:18" ht="23.25" customHeight="1" x14ac:dyDescent="0.45">
      <c r="A28" s="13" t="s">
        <v>127</v>
      </c>
      <c r="C28" s="23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10">
        <v>60541</v>
      </c>
      <c r="L28" s="10"/>
      <c r="M28" s="10">
        <v>912029295</v>
      </c>
      <c r="N28" s="10"/>
      <c r="O28" s="10">
        <v>469734585</v>
      </c>
      <c r="P28" s="10"/>
      <c r="Q28" s="10">
        <v>442294710</v>
      </c>
    </row>
    <row r="29" spans="1:18" ht="23.25" customHeight="1" x14ac:dyDescent="0.45">
      <c r="A29" s="13" t="s">
        <v>28</v>
      </c>
      <c r="C29" s="10">
        <v>16042976</v>
      </c>
      <c r="D29" s="10"/>
      <c r="E29" s="10">
        <v>215346152216</v>
      </c>
      <c r="F29" s="10"/>
      <c r="G29" s="10">
        <v>246020929177</v>
      </c>
      <c r="H29" s="10"/>
      <c r="I29" s="10">
        <v>-30674776961</v>
      </c>
      <c r="J29" s="10"/>
      <c r="K29" s="10">
        <v>19401069</v>
      </c>
      <c r="L29" s="10"/>
      <c r="M29" s="10">
        <v>262176844883</v>
      </c>
      <c r="N29" s="10"/>
      <c r="O29" s="10">
        <v>297392684130</v>
      </c>
      <c r="P29" s="10"/>
      <c r="Q29" s="10">
        <v>-35215839247</v>
      </c>
    </row>
    <row r="30" spans="1:18" ht="23.25" customHeight="1" x14ac:dyDescent="0.45">
      <c r="A30" s="13" t="s">
        <v>169</v>
      </c>
      <c r="C30" s="23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10">
        <v>2000000</v>
      </c>
      <c r="L30" s="10"/>
      <c r="M30" s="10">
        <v>50031428301</v>
      </c>
      <c r="N30" s="10"/>
      <c r="O30" s="10">
        <v>47135971346</v>
      </c>
      <c r="P30" s="10"/>
      <c r="Q30" s="10">
        <v>2895456955</v>
      </c>
    </row>
    <row r="31" spans="1:18" ht="23.25" customHeight="1" x14ac:dyDescent="0.45">
      <c r="A31" s="13" t="s">
        <v>170</v>
      </c>
      <c r="C31" s="23">
        <v>0</v>
      </c>
      <c r="D31" s="10"/>
      <c r="E31" s="10">
        <v>0</v>
      </c>
      <c r="F31" s="10"/>
      <c r="G31" s="10">
        <v>0</v>
      </c>
      <c r="H31" s="10"/>
      <c r="I31" s="10">
        <v>0</v>
      </c>
      <c r="J31" s="10"/>
      <c r="K31" s="10">
        <v>10203308</v>
      </c>
      <c r="L31" s="10"/>
      <c r="M31" s="10">
        <v>39155088661</v>
      </c>
      <c r="N31" s="10"/>
      <c r="O31" s="10">
        <v>51473746481</v>
      </c>
      <c r="P31" s="10"/>
      <c r="Q31" s="10">
        <v>-12318657820</v>
      </c>
    </row>
    <row r="32" spans="1:18" ht="23.25" customHeight="1" x14ac:dyDescent="0.45">
      <c r="A32" s="13" t="s">
        <v>30</v>
      </c>
      <c r="C32" s="23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10">
        <v>2000000</v>
      </c>
      <c r="L32" s="10"/>
      <c r="M32" s="10">
        <v>16928825584</v>
      </c>
      <c r="N32" s="10"/>
      <c r="O32" s="10">
        <v>32268682336</v>
      </c>
      <c r="P32" s="10"/>
      <c r="Q32" s="10">
        <v>-15339856752</v>
      </c>
    </row>
    <row r="33" spans="1:18" ht="23.25" customHeight="1" x14ac:dyDescent="0.45">
      <c r="A33" s="13" t="s">
        <v>171</v>
      </c>
      <c r="C33" s="23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10">
        <v>54400000</v>
      </c>
      <c r="L33" s="10"/>
      <c r="M33" s="10">
        <v>120414228581</v>
      </c>
      <c r="N33" s="10"/>
      <c r="O33" s="10">
        <v>136092338180</v>
      </c>
      <c r="P33" s="10"/>
      <c r="Q33" s="10">
        <v>-15678109599</v>
      </c>
    </row>
    <row r="34" spans="1:18" ht="23.25" customHeight="1" x14ac:dyDescent="0.45">
      <c r="A34" s="13" t="s">
        <v>32</v>
      </c>
      <c r="C34" s="10">
        <v>7906963</v>
      </c>
      <c r="D34" s="10"/>
      <c r="E34" s="10">
        <v>104158839981</v>
      </c>
      <c r="F34" s="10"/>
      <c r="G34" s="10">
        <v>129749545304</v>
      </c>
      <c r="H34" s="10"/>
      <c r="I34" s="10">
        <v>-25590705323</v>
      </c>
      <c r="J34" s="10"/>
      <c r="K34" s="10">
        <v>13576956</v>
      </c>
      <c r="L34" s="10"/>
      <c r="M34" s="10">
        <v>166349422554</v>
      </c>
      <c r="N34" s="10"/>
      <c r="O34" s="10">
        <v>224184194529</v>
      </c>
      <c r="P34" s="10"/>
      <c r="Q34" s="10">
        <v>-57834771975</v>
      </c>
    </row>
    <row r="35" spans="1:18" ht="23.25" customHeight="1" x14ac:dyDescent="0.45">
      <c r="A35" s="13" t="s">
        <v>33</v>
      </c>
      <c r="C35" s="23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10">
        <v>3434999</v>
      </c>
      <c r="L35" s="10"/>
      <c r="M35" s="10">
        <v>37674913585</v>
      </c>
      <c r="N35" s="10"/>
      <c r="O35" s="10">
        <v>43651598930</v>
      </c>
      <c r="P35" s="10"/>
      <c r="Q35" s="10">
        <v>-5976685345</v>
      </c>
    </row>
    <row r="36" spans="1:18" ht="23.25" customHeight="1" x14ac:dyDescent="0.45">
      <c r="A36" s="13" t="s">
        <v>34</v>
      </c>
      <c r="C36" s="10">
        <v>216747</v>
      </c>
      <c r="D36" s="10"/>
      <c r="E36" s="10">
        <v>4020399967</v>
      </c>
      <c r="F36" s="10"/>
      <c r="G36" s="10">
        <v>4448478992</v>
      </c>
      <c r="H36" s="10"/>
      <c r="I36" s="10">
        <v>-428079025</v>
      </c>
      <c r="J36" s="10"/>
      <c r="K36" s="10">
        <v>314856</v>
      </c>
      <c r="L36" s="10"/>
      <c r="M36" s="10">
        <v>5844677347</v>
      </c>
      <c r="N36" s="10"/>
      <c r="O36" s="10">
        <f>M36-Q36</f>
        <v>6451456064</v>
      </c>
      <c r="P36" s="10"/>
      <c r="Q36" s="10">
        <v>-606778717</v>
      </c>
      <c r="R36" s="50"/>
    </row>
    <row r="37" spans="1:18" ht="23.25" customHeight="1" x14ac:dyDescent="0.45">
      <c r="A37" s="13" t="s">
        <v>220</v>
      </c>
      <c r="C37" s="23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10">
        <v>4096065</v>
      </c>
      <c r="L37" s="10"/>
      <c r="M37" s="10">
        <v>23889924557</v>
      </c>
      <c r="N37" s="10"/>
      <c r="O37" s="10">
        <f t="shared" ref="O37:O38" si="1">M37-Q37</f>
        <v>26483617890</v>
      </c>
      <c r="P37" s="10"/>
      <c r="Q37" s="10">
        <v>-2593693333</v>
      </c>
      <c r="R37" s="10"/>
    </row>
    <row r="38" spans="1:18" s="33" customFormat="1" ht="23.25" customHeight="1" x14ac:dyDescent="0.45">
      <c r="A38" s="34" t="s">
        <v>35</v>
      </c>
      <c r="C38" s="23"/>
      <c r="D38" s="10"/>
      <c r="E38" s="10"/>
      <c r="F38" s="10"/>
      <c r="G38" s="10"/>
      <c r="H38" s="10"/>
      <c r="I38" s="10"/>
      <c r="J38" s="10"/>
      <c r="K38" s="10">
        <v>1049998</v>
      </c>
      <c r="L38" s="10"/>
      <c r="M38" s="10">
        <v>11071228188</v>
      </c>
      <c r="N38" s="10"/>
      <c r="O38" s="10">
        <f t="shared" si="1"/>
        <v>15639586127</v>
      </c>
      <c r="P38" s="10"/>
      <c r="Q38" s="10">
        <v>-4568357939</v>
      </c>
    </row>
    <row r="39" spans="1:18" ht="23.25" customHeight="1" x14ac:dyDescent="0.45">
      <c r="A39" s="13" t="s">
        <v>172</v>
      </c>
      <c r="C39" s="23">
        <v>0</v>
      </c>
      <c r="D39" s="10"/>
      <c r="E39" s="10">
        <v>0</v>
      </c>
      <c r="F39" s="10"/>
      <c r="G39" s="10">
        <v>0</v>
      </c>
      <c r="H39" s="10"/>
      <c r="I39" s="10">
        <v>0</v>
      </c>
      <c r="J39" s="10"/>
      <c r="K39" s="10">
        <v>837280</v>
      </c>
      <c r="L39" s="10"/>
      <c r="M39" s="10">
        <v>7565986806</v>
      </c>
      <c r="N39" s="10"/>
      <c r="O39" s="10">
        <v>9660142347</v>
      </c>
      <c r="P39" s="10"/>
      <c r="Q39" s="10">
        <v>-2094155541</v>
      </c>
    </row>
    <row r="40" spans="1:18" ht="23.25" customHeight="1" x14ac:dyDescent="0.45">
      <c r="A40" s="13" t="s">
        <v>173</v>
      </c>
      <c r="C40" s="23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10">
        <v>4050500</v>
      </c>
      <c r="L40" s="10"/>
      <c r="M40" s="10">
        <v>76147088906</v>
      </c>
      <c r="N40" s="10"/>
      <c r="O40" s="10">
        <v>76811477662</v>
      </c>
      <c r="P40" s="10"/>
      <c r="Q40" s="10">
        <v>-664388756</v>
      </c>
    </row>
    <row r="41" spans="1:18" ht="23.25" customHeight="1" x14ac:dyDescent="0.45">
      <c r="A41" s="13" t="s">
        <v>174</v>
      </c>
      <c r="C41" s="23">
        <v>0</v>
      </c>
      <c r="D41" s="10"/>
      <c r="E41" s="10">
        <v>0</v>
      </c>
      <c r="F41" s="10"/>
      <c r="G41" s="10">
        <v>0</v>
      </c>
      <c r="H41" s="10"/>
      <c r="I41" s="10">
        <v>0</v>
      </c>
      <c r="J41" s="10"/>
      <c r="K41" s="10">
        <v>23130</v>
      </c>
      <c r="L41" s="10"/>
      <c r="M41" s="10">
        <v>1690560488</v>
      </c>
      <c r="N41" s="10"/>
      <c r="O41" s="10">
        <v>911290856</v>
      </c>
      <c r="P41" s="10"/>
      <c r="Q41" s="10">
        <v>779269632</v>
      </c>
    </row>
    <row r="42" spans="1:18" ht="23.25" customHeight="1" x14ac:dyDescent="0.45">
      <c r="A42" s="13" t="s">
        <v>175</v>
      </c>
      <c r="C42" s="23">
        <v>0</v>
      </c>
      <c r="D42" s="10"/>
      <c r="E42" s="10">
        <v>0</v>
      </c>
      <c r="F42" s="10"/>
      <c r="G42" s="10">
        <v>0</v>
      </c>
      <c r="H42" s="10"/>
      <c r="I42" s="10">
        <v>0</v>
      </c>
      <c r="J42" s="10"/>
      <c r="K42" s="10">
        <v>6000000</v>
      </c>
      <c r="L42" s="10"/>
      <c r="M42" s="10">
        <v>97058963662</v>
      </c>
      <c r="N42" s="10"/>
      <c r="O42" s="10">
        <v>97955062448</v>
      </c>
      <c r="P42" s="10"/>
      <c r="Q42" s="10">
        <v>-896098786</v>
      </c>
    </row>
    <row r="43" spans="1:18" ht="23.25" customHeight="1" x14ac:dyDescent="0.45">
      <c r="A43" s="13" t="s">
        <v>134</v>
      </c>
      <c r="C43" s="23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J43" s="10"/>
      <c r="K43" s="10">
        <v>12000000</v>
      </c>
      <c r="L43" s="10"/>
      <c r="M43" s="10">
        <v>104292326875</v>
      </c>
      <c r="N43" s="10"/>
      <c r="O43" s="10">
        <v>134168928295</v>
      </c>
      <c r="P43" s="10"/>
      <c r="Q43" s="10">
        <v>-29876601420</v>
      </c>
    </row>
    <row r="44" spans="1:18" ht="23.25" customHeight="1" x14ac:dyDescent="0.45">
      <c r="A44" s="13" t="s">
        <v>41</v>
      </c>
      <c r="C44" s="10">
        <v>1999999</v>
      </c>
      <c r="D44" s="10"/>
      <c r="E44" s="10">
        <v>20293222780</v>
      </c>
      <c r="F44" s="10"/>
      <c r="G44" s="10">
        <v>23817788631</v>
      </c>
      <c r="H44" s="10"/>
      <c r="I44" s="10">
        <v>-3524565851</v>
      </c>
      <c r="J44" s="10"/>
      <c r="K44" s="10">
        <v>1999999</v>
      </c>
      <c r="L44" s="10"/>
      <c r="M44" s="10">
        <v>20293222780</v>
      </c>
      <c r="N44" s="10"/>
      <c r="O44" s="10">
        <v>23817788631</v>
      </c>
      <c r="P44" s="10"/>
      <c r="Q44" s="10">
        <v>-3524565851</v>
      </c>
    </row>
    <row r="45" spans="1:18" ht="23.25" customHeight="1" x14ac:dyDescent="0.45">
      <c r="A45" s="13" t="s">
        <v>176</v>
      </c>
      <c r="C45" s="23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J45" s="10"/>
      <c r="K45" s="10">
        <v>45844</v>
      </c>
      <c r="L45" s="10"/>
      <c r="M45" s="10">
        <v>2398596052</v>
      </c>
      <c r="N45" s="10"/>
      <c r="O45" s="10">
        <v>1132783614</v>
      </c>
      <c r="P45" s="10"/>
      <c r="Q45" s="10">
        <v>1265812438</v>
      </c>
    </row>
    <row r="46" spans="1:18" ht="23.25" customHeight="1" x14ac:dyDescent="0.45">
      <c r="A46" s="13" t="s">
        <v>177</v>
      </c>
      <c r="C46" s="23">
        <v>0</v>
      </c>
      <c r="D46" s="10"/>
      <c r="E46" s="10">
        <v>0</v>
      </c>
      <c r="F46" s="10"/>
      <c r="G46" s="10">
        <v>0</v>
      </c>
      <c r="H46" s="10"/>
      <c r="I46" s="10">
        <v>0</v>
      </c>
      <c r="J46" s="10"/>
      <c r="K46" s="10">
        <v>732056</v>
      </c>
      <c r="L46" s="10"/>
      <c r="M46" s="10">
        <v>28276778919</v>
      </c>
      <c r="N46" s="10"/>
      <c r="O46" s="10">
        <v>21776170467</v>
      </c>
      <c r="P46" s="10"/>
      <c r="Q46" s="10">
        <v>6500608452</v>
      </c>
    </row>
    <row r="47" spans="1:18" ht="23.25" customHeight="1" x14ac:dyDescent="0.45">
      <c r="A47" s="13" t="s">
        <v>136</v>
      </c>
      <c r="C47" s="23">
        <v>0</v>
      </c>
      <c r="D47" s="10"/>
      <c r="E47" s="10">
        <v>0</v>
      </c>
      <c r="F47" s="10"/>
      <c r="G47" s="10">
        <v>0</v>
      </c>
      <c r="H47" s="10"/>
      <c r="I47" s="10">
        <v>0</v>
      </c>
      <c r="J47" s="10"/>
      <c r="K47" s="10">
        <v>6379288</v>
      </c>
      <c r="L47" s="10"/>
      <c r="M47" s="10">
        <v>103196156409</v>
      </c>
      <c r="N47" s="10"/>
      <c r="O47" s="10">
        <v>97024099515</v>
      </c>
      <c r="P47" s="10"/>
      <c r="Q47" s="10">
        <v>6172056894</v>
      </c>
    </row>
    <row r="48" spans="1:18" ht="23.25" customHeight="1" x14ac:dyDescent="0.45">
      <c r="A48" s="13" t="s">
        <v>47</v>
      </c>
      <c r="C48" s="10">
        <v>686010</v>
      </c>
      <c r="D48" s="10"/>
      <c r="E48" s="10">
        <v>11706140540</v>
      </c>
      <c r="F48" s="10"/>
      <c r="G48" s="10">
        <v>22563661264</v>
      </c>
      <c r="H48" s="10"/>
      <c r="I48" s="10">
        <v>-10857520724</v>
      </c>
      <c r="J48" s="10"/>
      <c r="K48" s="10">
        <v>3000000</v>
      </c>
      <c r="L48" s="10"/>
      <c r="M48" s="10">
        <v>55541690635</v>
      </c>
      <c r="N48" s="10"/>
      <c r="O48" s="10">
        <v>98647431510</v>
      </c>
      <c r="P48" s="10"/>
      <c r="Q48" s="10">
        <v>-43105740875</v>
      </c>
    </row>
    <row r="49" spans="1:17" ht="23.25" customHeight="1" x14ac:dyDescent="0.45">
      <c r="A49" s="13" t="s">
        <v>178</v>
      </c>
      <c r="C49" s="23">
        <v>0</v>
      </c>
      <c r="D49" s="10"/>
      <c r="E49" s="10">
        <v>0</v>
      </c>
      <c r="F49" s="10"/>
      <c r="G49" s="10">
        <v>0</v>
      </c>
      <c r="H49" s="10"/>
      <c r="I49" s="10">
        <v>0</v>
      </c>
      <c r="J49" s="10"/>
      <c r="K49" s="10">
        <v>3200000</v>
      </c>
      <c r="L49" s="10"/>
      <c r="M49" s="10">
        <v>44748607954</v>
      </c>
      <c r="N49" s="10"/>
      <c r="O49" s="10">
        <v>42993208995</v>
      </c>
      <c r="P49" s="10"/>
      <c r="Q49" s="10">
        <v>1755398959</v>
      </c>
    </row>
    <row r="50" spans="1:17" ht="23.25" customHeight="1" x14ac:dyDescent="0.45">
      <c r="A50" s="13" t="s">
        <v>140</v>
      </c>
      <c r="C50" s="23">
        <v>0</v>
      </c>
      <c r="D50" s="10"/>
      <c r="E50" s="10">
        <v>0</v>
      </c>
      <c r="F50" s="10"/>
      <c r="G50" s="10">
        <v>0</v>
      </c>
      <c r="H50" s="10"/>
      <c r="I50" s="10">
        <v>0</v>
      </c>
      <c r="J50" s="10"/>
      <c r="K50" s="10">
        <v>762559</v>
      </c>
      <c r="L50" s="10"/>
      <c r="M50" s="10">
        <v>3632844541</v>
      </c>
      <c r="N50" s="10"/>
      <c r="O50" s="10">
        <v>1657442126</v>
      </c>
      <c r="P50" s="10"/>
      <c r="Q50" s="10">
        <v>1975402415</v>
      </c>
    </row>
    <row r="51" spans="1:17" ht="23.25" customHeight="1" x14ac:dyDescent="0.45">
      <c r="A51" s="13" t="s">
        <v>179</v>
      </c>
      <c r="C51" s="23">
        <v>0</v>
      </c>
      <c r="D51" s="10"/>
      <c r="E51" s="10">
        <v>0</v>
      </c>
      <c r="F51" s="10"/>
      <c r="G51" s="10">
        <v>0</v>
      </c>
      <c r="H51" s="10"/>
      <c r="I51" s="10">
        <v>0</v>
      </c>
      <c r="J51" s="10"/>
      <c r="K51" s="10">
        <v>1094695</v>
      </c>
      <c r="L51" s="10"/>
      <c r="M51" s="10">
        <v>8042820256</v>
      </c>
      <c r="N51" s="10"/>
      <c r="O51" s="10">
        <v>4761621612</v>
      </c>
      <c r="P51" s="10"/>
      <c r="Q51" s="10">
        <v>3281198644</v>
      </c>
    </row>
    <row r="52" spans="1:17" ht="23.25" customHeight="1" x14ac:dyDescent="0.45">
      <c r="A52" s="13" t="s">
        <v>49</v>
      </c>
      <c r="C52" s="10">
        <v>31222</v>
      </c>
      <c r="D52" s="10"/>
      <c r="E52" s="10">
        <v>1640897755</v>
      </c>
      <c r="F52" s="10"/>
      <c r="G52" s="10">
        <v>1005814619</v>
      </c>
      <c r="H52" s="10"/>
      <c r="I52" s="10">
        <v>635083136</v>
      </c>
      <c r="J52" s="10"/>
      <c r="K52" s="10">
        <v>31222</v>
      </c>
      <c r="L52" s="10"/>
      <c r="M52" s="10">
        <v>1640897755</v>
      </c>
      <c r="N52" s="10"/>
      <c r="O52" s="10">
        <v>1005814619</v>
      </c>
      <c r="P52" s="10"/>
      <c r="Q52" s="10">
        <v>635083136</v>
      </c>
    </row>
    <row r="53" spans="1:17" ht="23.25" customHeight="1" x14ac:dyDescent="0.45">
      <c r="A53" s="13" t="s">
        <v>180</v>
      </c>
      <c r="C53" s="23">
        <v>0</v>
      </c>
      <c r="D53" s="10"/>
      <c r="E53" s="10">
        <v>0</v>
      </c>
      <c r="F53" s="10"/>
      <c r="G53" s="10">
        <v>0</v>
      </c>
      <c r="H53" s="10"/>
      <c r="I53" s="10">
        <v>0</v>
      </c>
      <c r="J53" s="10"/>
      <c r="K53" s="10">
        <v>2000000</v>
      </c>
      <c r="L53" s="10"/>
      <c r="M53" s="10">
        <v>20072164601</v>
      </c>
      <c r="N53" s="10"/>
      <c r="O53" s="10">
        <v>31828623171</v>
      </c>
      <c r="P53" s="10"/>
      <c r="Q53" s="10">
        <v>-11756458570</v>
      </c>
    </row>
    <row r="54" spans="1:17" ht="23.25" customHeight="1" x14ac:dyDescent="0.45">
      <c r="A54" s="13" t="s">
        <v>181</v>
      </c>
      <c r="C54" s="23">
        <v>0</v>
      </c>
      <c r="D54" s="10"/>
      <c r="E54" s="10">
        <v>0</v>
      </c>
      <c r="F54" s="10"/>
      <c r="G54" s="10">
        <v>0</v>
      </c>
      <c r="H54" s="10"/>
      <c r="I54" s="10">
        <v>0</v>
      </c>
      <c r="J54" s="10"/>
      <c r="K54" s="10">
        <v>291438</v>
      </c>
      <c r="L54" s="10"/>
      <c r="M54" s="10">
        <v>6529347591</v>
      </c>
      <c r="N54" s="10"/>
      <c r="O54" s="10">
        <v>4185938775</v>
      </c>
      <c r="P54" s="10"/>
      <c r="Q54" s="10">
        <v>2343408816</v>
      </c>
    </row>
    <row r="55" spans="1:17" ht="23.25" customHeight="1" x14ac:dyDescent="0.45">
      <c r="A55" s="13" t="s">
        <v>51</v>
      </c>
      <c r="C55" s="23">
        <v>0</v>
      </c>
      <c r="D55" s="10"/>
      <c r="E55" s="10">
        <v>0</v>
      </c>
      <c r="F55" s="10"/>
      <c r="G55" s="10">
        <v>0</v>
      </c>
      <c r="H55" s="10"/>
      <c r="I55" s="10">
        <v>0</v>
      </c>
      <c r="J55" s="10"/>
      <c r="K55" s="10">
        <v>2000000</v>
      </c>
      <c r="L55" s="10"/>
      <c r="M55" s="10">
        <v>24911117318</v>
      </c>
      <c r="N55" s="10"/>
      <c r="O55" s="10">
        <v>24383637195</v>
      </c>
      <c r="P55" s="10"/>
      <c r="Q55" s="10">
        <v>527480123</v>
      </c>
    </row>
    <row r="56" spans="1:17" ht="23.25" customHeight="1" x14ac:dyDescent="0.45">
      <c r="A56" s="13" t="s">
        <v>182</v>
      </c>
      <c r="C56" s="23">
        <v>0</v>
      </c>
      <c r="D56" s="10"/>
      <c r="E56" s="10">
        <v>0</v>
      </c>
      <c r="F56" s="10"/>
      <c r="G56" s="10">
        <v>0</v>
      </c>
      <c r="H56" s="10"/>
      <c r="I56" s="10">
        <v>0</v>
      </c>
      <c r="J56" s="10"/>
      <c r="K56" s="10">
        <v>881285</v>
      </c>
      <c r="L56" s="10"/>
      <c r="M56" s="10">
        <v>51694428474</v>
      </c>
      <c r="N56" s="10"/>
      <c r="O56" s="10">
        <v>23667829420</v>
      </c>
      <c r="P56" s="10"/>
      <c r="Q56" s="10">
        <v>28026599054</v>
      </c>
    </row>
    <row r="57" spans="1:17" ht="23.25" customHeight="1" x14ac:dyDescent="0.45">
      <c r="A57" s="13" t="s">
        <v>52</v>
      </c>
      <c r="C57" s="10">
        <v>10728550</v>
      </c>
      <c r="D57" s="10"/>
      <c r="E57" s="10">
        <v>167470728720</v>
      </c>
      <c r="F57" s="10"/>
      <c r="G57" s="10">
        <v>218952779941</v>
      </c>
      <c r="H57" s="10"/>
      <c r="I57" s="10">
        <v>-51482051221</v>
      </c>
      <c r="J57" s="10"/>
      <c r="K57" s="10">
        <v>11953550</v>
      </c>
      <c r="L57" s="10"/>
      <c r="M57" s="10">
        <v>185433934916</v>
      </c>
      <c r="N57" s="10"/>
      <c r="O57" s="10">
        <v>243960033704</v>
      </c>
      <c r="P57" s="10"/>
      <c r="Q57" s="10">
        <v>-58526098788</v>
      </c>
    </row>
    <row r="58" spans="1:17" ht="23.25" customHeight="1" x14ac:dyDescent="0.45">
      <c r="A58" s="13" t="s">
        <v>53</v>
      </c>
      <c r="C58" s="10">
        <v>15443005</v>
      </c>
      <c r="D58" s="10"/>
      <c r="E58" s="10">
        <v>190815180111</v>
      </c>
      <c r="F58" s="10"/>
      <c r="G58" s="10">
        <v>264892750865</v>
      </c>
      <c r="H58" s="10"/>
      <c r="I58" s="10">
        <v>-74077570754</v>
      </c>
      <c r="J58" s="10"/>
      <c r="K58" s="10">
        <v>46143940</v>
      </c>
      <c r="L58" s="10"/>
      <c r="M58" s="10">
        <v>539794154466</v>
      </c>
      <c r="N58" s="10"/>
      <c r="O58" s="10">
        <v>791685424127</v>
      </c>
      <c r="P58" s="10"/>
      <c r="Q58" s="10">
        <v>-251891269661</v>
      </c>
    </row>
    <row r="59" spans="1:17" ht="23.25" customHeight="1" x14ac:dyDescent="0.45">
      <c r="A59" s="13" t="s">
        <v>54</v>
      </c>
      <c r="C59" s="23">
        <v>0</v>
      </c>
      <c r="D59" s="10"/>
      <c r="E59" s="10">
        <v>0</v>
      </c>
      <c r="F59" s="10"/>
      <c r="G59" s="10">
        <v>0</v>
      </c>
      <c r="H59" s="10"/>
      <c r="I59" s="10">
        <v>0</v>
      </c>
      <c r="J59" s="10"/>
      <c r="K59" s="10">
        <v>1070000</v>
      </c>
      <c r="L59" s="10"/>
      <c r="M59" s="10">
        <v>10917872514</v>
      </c>
      <c r="N59" s="10"/>
      <c r="O59" s="10">
        <v>13909993769</v>
      </c>
      <c r="P59" s="10"/>
      <c r="Q59" s="10">
        <v>-2992121255</v>
      </c>
    </row>
    <row r="60" spans="1:17" ht="23.25" customHeight="1" x14ac:dyDescent="0.45">
      <c r="A60" s="13" t="s">
        <v>55</v>
      </c>
      <c r="C60" s="10">
        <v>37894530</v>
      </c>
      <c r="D60" s="10"/>
      <c r="E60" s="10">
        <v>351755596245</v>
      </c>
      <c r="F60" s="10"/>
      <c r="G60" s="10">
        <v>544095867709</v>
      </c>
      <c r="H60" s="10"/>
      <c r="I60" s="10">
        <v>-192340271464</v>
      </c>
      <c r="J60" s="10"/>
      <c r="K60" s="10">
        <v>67615090</v>
      </c>
      <c r="L60" s="10"/>
      <c r="M60" s="10">
        <v>617557798606</v>
      </c>
      <c r="N60" s="10"/>
      <c r="O60" s="10">
        <v>970888860976</v>
      </c>
      <c r="P60" s="10"/>
      <c r="Q60" s="10">
        <v>-353331062370</v>
      </c>
    </row>
    <row r="61" spans="1:17" ht="23.25" customHeight="1" x14ac:dyDescent="0.45">
      <c r="A61" s="13" t="s">
        <v>56</v>
      </c>
      <c r="C61" s="23">
        <v>0</v>
      </c>
      <c r="D61" s="10"/>
      <c r="E61" s="10">
        <v>0</v>
      </c>
      <c r="F61" s="10"/>
      <c r="G61" s="10">
        <v>0</v>
      </c>
      <c r="H61" s="10"/>
      <c r="I61" s="10">
        <v>0</v>
      </c>
      <c r="J61" s="10"/>
      <c r="K61" s="10">
        <v>3338997</v>
      </c>
      <c r="L61" s="10"/>
      <c r="M61" s="10">
        <v>61594520577</v>
      </c>
      <c r="N61" s="10"/>
      <c r="O61" s="10">
        <v>76276429775</v>
      </c>
      <c r="P61" s="10"/>
      <c r="Q61" s="10">
        <v>-14681909198</v>
      </c>
    </row>
    <row r="62" spans="1:17" ht="23.25" customHeight="1" x14ac:dyDescent="0.45">
      <c r="A62" s="13" t="s">
        <v>183</v>
      </c>
      <c r="C62" s="23">
        <v>0</v>
      </c>
      <c r="D62" s="10"/>
      <c r="E62" s="10">
        <v>0</v>
      </c>
      <c r="F62" s="10"/>
      <c r="G62" s="10">
        <v>0</v>
      </c>
      <c r="H62" s="10"/>
      <c r="I62" s="10">
        <v>0</v>
      </c>
      <c r="J62" s="10"/>
      <c r="K62" s="10">
        <v>723013</v>
      </c>
      <c r="L62" s="10"/>
      <c r="M62" s="10">
        <v>31107885198</v>
      </c>
      <c r="N62" s="10"/>
      <c r="O62" s="10">
        <v>29796026635</v>
      </c>
      <c r="P62" s="10"/>
      <c r="Q62" s="10">
        <v>1311858563</v>
      </c>
    </row>
    <row r="63" spans="1:17" ht="23.25" customHeight="1" x14ac:dyDescent="0.45">
      <c r="A63" s="13" t="s">
        <v>58</v>
      </c>
      <c r="C63" s="23">
        <v>0</v>
      </c>
      <c r="D63" s="10"/>
      <c r="E63" s="10">
        <v>0</v>
      </c>
      <c r="F63" s="10"/>
      <c r="G63" s="10">
        <v>0</v>
      </c>
      <c r="H63" s="10"/>
      <c r="I63" s="10">
        <v>0</v>
      </c>
      <c r="J63" s="10"/>
      <c r="K63" s="10">
        <v>3815367</v>
      </c>
      <c r="L63" s="10"/>
      <c r="M63" s="10">
        <v>41929092656</v>
      </c>
      <c r="N63" s="10"/>
      <c r="O63" s="10">
        <v>64998239869</v>
      </c>
      <c r="P63" s="10"/>
      <c r="Q63" s="10">
        <v>-23069147213</v>
      </c>
    </row>
    <row r="64" spans="1:17" ht="23.25" customHeight="1" x14ac:dyDescent="0.45">
      <c r="A64" s="13" t="s">
        <v>60</v>
      </c>
      <c r="C64" s="10">
        <v>155223</v>
      </c>
      <c r="D64" s="10"/>
      <c r="E64" s="10">
        <v>4257981046</v>
      </c>
      <c r="F64" s="10"/>
      <c r="G64" s="10">
        <v>4751940580</v>
      </c>
      <c r="H64" s="10"/>
      <c r="I64" s="10">
        <v>-493959534</v>
      </c>
      <c r="J64" s="10"/>
      <c r="K64" s="10">
        <v>155223</v>
      </c>
      <c r="L64" s="10"/>
      <c r="M64" s="10">
        <v>4257981046</v>
      </c>
      <c r="N64" s="10"/>
      <c r="O64" s="10">
        <v>4751940580</v>
      </c>
      <c r="P64" s="10"/>
      <c r="Q64" s="10">
        <v>-493959534</v>
      </c>
    </row>
    <row r="65" spans="1:17" ht="23.25" customHeight="1" x14ac:dyDescent="0.45">
      <c r="A65" s="13" t="s">
        <v>62</v>
      </c>
      <c r="C65" s="10">
        <v>117859</v>
      </c>
      <c r="D65" s="10"/>
      <c r="E65" s="10">
        <v>3242314534</v>
      </c>
      <c r="F65" s="10"/>
      <c r="G65" s="10">
        <v>2956670978</v>
      </c>
      <c r="H65" s="10"/>
      <c r="I65" s="10">
        <v>285643556</v>
      </c>
      <c r="J65" s="10"/>
      <c r="K65" s="10">
        <v>3744649</v>
      </c>
      <c r="L65" s="10"/>
      <c r="M65" s="10">
        <v>50832187977</v>
      </c>
      <c r="N65" s="10"/>
      <c r="O65" s="10">
        <v>29263051679</v>
      </c>
      <c r="P65" s="10"/>
      <c r="Q65" s="10">
        <v>21569136298</v>
      </c>
    </row>
    <row r="66" spans="1:17" ht="23.25" customHeight="1" x14ac:dyDescent="0.45">
      <c r="A66" s="13" t="s">
        <v>63</v>
      </c>
      <c r="C66" s="10">
        <v>25000</v>
      </c>
      <c r="D66" s="10"/>
      <c r="E66" s="10">
        <v>2805672543</v>
      </c>
      <c r="F66" s="10"/>
      <c r="G66" s="10">
        <v>1993497106</v>
      </c>
      <c r="H66" s="10"/>
      <c r="I66" s="10">
        <v>812175437</v>
      </c>
      <c r="J66" s="10"/>
      <c r="K66" s="10">
        <v>25000</v>
      </c>
      <c r="L66" s="10"/>
      <c r="M66" s="10">
        <v>2805672543</v>
      </c>
      <c r="N66" s="10"/>
      <c r="O66" s="10">
        <v>1993497106</v>
      </c>
      <c r="P66" s="10"/>
      <c r="Q66" s="10">
        <v>812175437</v>
      </c>
    </row>
    <row r="67" spans="1:17" ht="23.25" customHeight="1" x14ac:dyDescent="0.45">
      <c r="A67" s="13" t="s">
        <v>65</v>
      </c>
      <c r="C67" s="10">
        <v>1981515</v>
      </c>
      <c r="D67" s="10"/>
      <c r="E67" s="10">
        <v>30765075580</v>
      </c>
      <c r="F67" s="10"/>
      <c r="G67" s="10">
        <v>73857814735</v>
      </c>
      <c r="H67" s="10"/>
      <c r="I67" s="10">
        <v>-43092739155</v>
      </c>
      <c r="J67" s="10"/>
      <c r="K67" s="10">
        <v>1981515</v>
      </c>
      <c r="L67" s="10"/>
      <c r="M67" s="10">
        <v>30765075580</v>
      </c>
      <c r="N67" s="10"/>
      <c r="O67" s="10">
        <v>73857814735</v>
      </c>
      <c r="P67" s="10"/>
      <c r="Q67" s="10">
        <v>-43092739155</v>
      </c>
    </row>
    <row r="68" spans="1:17" ht="23.25" customHeight="1" x14ac:dyDescent="0.45">
      <c r="A68" s="13" t="s">
        <v>66</v>
      </c>
      <c r="C68" s="10">
        <v>6713243</v>
      </c>
      <c r="D68" s="10"/>
      <c r="E68" s="10">
        <v>9963236024</v>
      </c>
      <c r="F68" s="10"/>
      <c r="G68" s="10">
        <v>26305867675</v>
      </c>
      <c r="H68" s="10"/>
      <c r="I68" s="10">
        <v>-16342631651</v>
      </c>
      <c r="J68" s="10"/>
      <c r="K68" s="10">
        <v>32544684</v>
      </c>
      <c r="L68" s="10"/>
      <c r="M68" s="10">
        <v>232335967660</v>
      </c>
      <c r="N68" s="10"/>
      <c r="O68" s="10">
        <v>310177537602</v>
      </c>
      <c r="P68" s="10"/>
      <c r="Q68" s="10">
        <v>-77841569942</v>
      </c>
    </row>
    <row r="69" spans="1:17" ht="43.5" customHeight="1" x14ac:dyDescent="0.45">
      <c r="A69" s="13" t="s">
        <v>184</v>
      </c>
      <c r="C69" s="23">
        <v>0</v>
      </c>
      <c r="D69" s="10"/>
      <c r="E69" s="10">
        <v>0</v>
      </c>
      <c r="F69" s="10"/>
      <c r="G69" s="10">
        <v>0</v>
      </c>
      <c r="H69" s="10"/>
      <c r="I69" s="10">
        <v>0</v>
      </c>
      <c r="J69" s="10"/>
      <c r="K69" s="10">
        <v>4575351</v>
      </c>
      <c r="L69" s="10"/>
      <c r="M69" s="10">
        <v>19864419356</v>
      </c>
      <c r="N69" s="10"/>
      <c r="O69" s="10">
        <v>13574094885</v>
      </c>
      <c r="P69" s="10"/>
      <c r="Q69" s="10">
        <v>6290324471</v>
      </c>
    </row>
    <row r="70" spans="1:17" ht="23.25" customHeight="1" x14ac:dyDescent="0.45">
      <c r="A70" s="13" t="s">
        <v>67</v>
      </c>
      <c r="C70" s="23">
        <v>0</v>
      </c>
      <c r="D70" s="10"/>
      <c r="E70" s="10">
        <v>0</v>
      </c>
      <c r="F70" s="10"/>
      <c r="G70" s="10">
        <v>0</v>
      </c>
      <c r="H70" s="10"/>
      <c r="I70" s="10">
        <v>0</v>
      </c>
      <c r="J70" s="10"/>
      <c r="K70" s="10">
        <v>6000000</v>
      </c>
      <c r="L70" s="10"/>
      <c r="M70" s="10">
        <v>31137540466</v>
      </c>
      <c r="N70" s="10"/>
      <c r="O70" s="10">
        <v>34293153459</v>
      </c>
      <c r="P70" s="10"/>
      <c r="Q70" s="10">
        <v>-3155612993</v>
      </c>
    </row>
    <row r="71" spans="1:17" ht="23.25" customHeight="1" x14ac:dyDescent="0.45">
      <c r="A71" s="13" t="s">
        <v>68</v>
      </c>
      <c r="C71" s="23">
        <v>0</v>
      </c>
      <c r="D71" s="10"/>
      <c r="E71" s="10">
        <v>0</v>
      </c>
      <c r="F71" s="10"/>
      <c r="G71" s="10">
        <v>0</v>
      </c>
      <c r="H71" s="10"/>
      <c r="I71" s="10">
        <v>0</v>
      </c>
      <c r="J71" s="10"/>
      <c r="K71" s="10">
        <v>1599999</v>
      </c>
      <c r="L71" s="10"/>
      <c r="M71" s="10">
        <v>12994618261</v>
      </c>
      <c r="N71" s="10"/>
      <c r="O71" s="10">
        <v>16526820203</v>
      </c>
      <c r="P71" s="10"/>
      <c r="Q71" s="10">
        <v>-3532201942</v>
      </c>
    </row>
    <row r="72" spans="1:17" ht="23.25" customHeight="1" x14ac:dyDescent="0.45">
      <c r="A72" s="13" t="s">
        <v>69</v>
      </c>
      <c r="C72" s="10">
        <v>61255</v>
      </c>
      <c r="D72" s="10"/>
      <c r="E72" s="10">
        <v>871245320</v>
      </c>
      <c r="F72" s="10"/>
      <c r="G72" s="10">
        <v>373623427</v>
      </c>
      <c r="H72" s="10"/>
      <c r="I72" s="10">
        <v>497621893</v>
      </c>
      <c r="J72" s="10"/>
      <c r="K72" s="10">
        <v>61255</v>
      </c>
      <c r="L72" s="10"/>
      <c r="M72" s="10">
        <v>871245320</v>
      </c>
      <c r="N72" s="10"/>
      <c r="O72" s="10">
        <v>373623427</v>
      </c>
      <c r="P72" s="10"/>
      <c r="Q72" s="10">
        <v>497621893</v>
      </c>
    </row>
    <row r="73" spans="1:17" ht="23.25" customHeight="1" x14ac:dyDescent="0.45">
      <c r="A73" s="13" t="s">
        <v>185</v>
      </c>
      <c r="C73" s="23">
        <v>0</v>
      </c>
      <c r="D73" s="10"/>
      <c r="E73" s="10">
        <v>0</v>
      </c>
      <c r="F73" s="10"/>
      <c r="G73" s="10">
        <v>0</v>
      </c>
      <c r="H73" s="10"/>
      <c r="I73" s="10">
        <v>0</v>
      </c>
      <c r="J73" s="10"/>
      <c r="K73" s="10">
        <v>2413105</v>
      </c>
      <c r="L73" s="10"/>
      <c r="M73" s="10">
        <v>41197211161</v>
      </c>
      <c r="N73" s="10"/>
      <c r="O73" s="10">
        <v>39932422815</v>
      </c>
      <c r="P73" s="10"/>
      <c r="Q73" s="10">
        <v>1264788346</v>
      </c>
    </row>
    <row r="74" spans="1:17" ht="19.5" thickBot="1" x14ac:dyDescent="0.5">
      <c r="A74" s="7" t="s">
        <v>70</v>
      </c>
      <c r="C74" s="7">
        <f>SUM(C9:$C$73)</f>
        <v>151851750</v>
      </c>
      <c r="E74" s="7">
        <f>SUM(E9:$E$73)</f>
        <v>1447452743943</v>
      </c>
      <c r="G74" s="7">
        <f>SUM(G9:$G$73)</f>
        <v>1897480566985</v>
      </c>
      <c r="I74" s="7">
        <f>SUM(I9:$I$73)</f>
        <v>-450027823042</v>
      </c>
      <c r="K74" s="7">
        <f>SUM(K9:$K$73)</f>
        <v>703225423</v>
      </c>
      <c r="M74" s="7">
        <f>SUM(M9:$M$73)</f>
        <v>5428911501803</v>
      </c>
      <c r="O74" s="7">
        <f>SUM(O9:$O$73)</f>
        <v>6543526453256</v>
      </c>
      <c r="Q74" s="51">
        <f>SUM(Q9:Q73)</f>
        <v>-1114614951453</v>
      </c>
    </row>
    <row r="75" spans="1:17" ht="19.5" thickTop="1" x14ac:dyDescent="0.45">
      <c r="C75" s="9"/>
      <c r="E75" s="9"/>
      <c r="G75" s="9"/>
      <c r="I75" s="9"/>
      <c r="K75" s="9"/>
      <c r="M75" s="9"/>
      <c r="O75" s="9"/>
      <c r="Q75" s="9"/>
    </row>
    <row r="77" spans="1:17" ht="18.75" x14ac:dyDescent="0.45">
      <c r="A77" s="47" t="s">
        <v>186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9"/>
    </row>
    <row r="80" spans="1:17" x14ac:dyDescent="0.45">
      <c r="K80" s="28"/>
      <c r="M80" s="28"/>
      <c r="Q80" s="28"/>
    </row>
    <row r="85" spans="11:11" x14ac:dyDescent="0.45">
      <c r="K85" s="18"/>
    </row>
  </sheetData>
  <mergeCells count="7">
    <mergeCell ref="A77:Q7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0"/>
  <sheetViews>
    <sheetView rightToLeft="1" topLeftCell="A43" workbookViewId="0">
      <selection activeCell="Q70" sqref="Q70"/>
    </sheetView>
  </sheetViews>
  <sheetFormatPr defaultColWidth="9" defaultRowHeight="18" x14ac:dyDescent="0.45"/>
  <cols>
    <col min="1" max="1" width="27.42578125" style="1" customWidth="1"/>
    <col min="2" max="2" width="1.42578125" style="1" customWidth="1"/>
    <col min="3" max="3" width="14.28515625" style="1" customWidth="1"/>
    <col min="4" max="4" width="1.42578125" style="1" customWidth="1"/>
    <col min="5" max="5" width="18.7109375" style="1" bestFit="1" customWidth="1"/>
    <col min="6" max="6" width="1.42578125" style="1" customWidth="1"/>
    <col min="7" max="7" width="18.7109375" style="1" bestFit="1" customWidth="1"/>
    <col min="8" max="8" width="1.42578125" style="1" customWidth="1"/>
    <col min="9" max="9" width="17" style="1" customWidth="1"/>
    <col min="10" max="10" width="1.42578125" style="1" customWidth="1"/>
    <col min="11" max="11" width="14.28515625" style="1" customWidth="1"/>
    <col min="12" max="12" width="1.42578125" style="1" customWidth="1"/>
    <col min="13" max="13" width="18.7109375" style="1" bestFit="1" customWidth="1"/>
    <col min="14" max="14" width="1.42578125" style="1" customWidth="1"/>
    <col min="15" max="15" width="18.5703125" style="1" bestFit="1" customWidth="1"/>
    <col min="16" max="16" width="1" style="1" customWidth="1"/>
    <col min="17" max="17" width="18.28515625" style="1" customWidth="1"/>
    <col min="18" max="16384" width="9" style="1"/>
  </cols>
  <sheetData>
    <row r="1" spans="1:17" ht="20.100000000000001" customHeight="1" x14ac:dyDescent="0.4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0.100000000000001" customHeight="1" x14ac:dyDescent="0.45">
      <c r="A2" s="45" t="s">
        <v>98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0.100000000000001" customHeight="1" x14ac:dyDescent="0.4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5" spans="1:17" ht="21" x14ac:dyDescent="0.45">
      <c r="A5" s="46" t="s">
        <v>187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7" spans="1:17" ht="21" x14ac:dyDescent="0.45">
      <c r="C7" s="39" t="s">
        <v>114</v>
      </c>
      <c r="D7" s="40"/>
      <c r="E7" s="40"/>
      <c r="F7" s="40"/>
      <c r="G7" s="40"/>
      <c r="H7" s="40"/>
      <c r="I7" s="40"/>
      <c r="K7" s="39" t="s">
        <v>7</v>
      </c>
      <c r="L7" s="40"/>
      <c r="M7" s="40"/>
      <c r="N7" s="40"/>
      <c r="O7" s="40"/>
      <c r="P7" s="40"/>
      <c r="Q7" s="40"/>
    </row>
    <row r="8" spans="1:17" ht="42" x14ac:dyDescent="0.45">
      <c r="A8" s="21" t="s">
        <v>100</v>
      </c>
      <c r="C8" s="12" t="s">
        <v>9</v>
      </c>
      <c r="E8" s="12" t="s">
        <v>11</v>
      </c>
      <c r="G8" s="12" t="s">
        <v>157</v>
      </c>
      <c r="I8" s="12" t="s">
        <v>188</v>
      </c>
      <c r="K8" s="12" t="s">
        <v>9</v>
      </c>
      <c r="M8" s="12" t="s">
        <v>11</v>
      </c>
      <c r="O8" s="12" t="s">
        <v>157</v>
      </c>
      <c r="Q8" s="12" t="s">
        <v>188</v>
      </c>
    </row>
    <row r="9" spans="1:17" ht="18.75" x14ac:dyDescent="0.45">
      <c r="A9" s="13" t="s">
        <v>17</v>
      </c>
      <c r="C9" s="10">
        <v>1330819</v>
      </c>
      <c r="D9" s="10"/>
      <c r="E9" s="10">
        <v>22780348796</v>
      </c>
      <c r="F9" s="10"/>
      <c r="G9" s="10">
        <v>63885474958</v>
      </c>
      <c r="H9" s="10"/>
      <c r="I9" s="10">
        <v>-41105126162</v>
      </c>
      <c r="J9" s="10"/>
      <c r="K9" s="10">
        <v>1330819</v>
      </c>
      <c r="L9" s="10"/>
      <c r="M9" s="10">
        <v>22780348796</v>
      </c>
      <c r="N9" s="10"/>
      <c r="O9" s="10">
        <v>15009545173</v>
      </c>
      <c r="P9" s="10"/>
      <c r="Q9" s="10">
        <v>7770803623</v>
      </c>
    </row>
    <row r="10" spans="1:17" ht="18.75" x14ac:dyDescent="0.45">
      <c r="A10" s="13" t="s">
        <v>18</v>
      </c>
      <c r="C10" s="10">
        <v>0</v>
      </c>
      <c r="D10" s="10"/>
      <c r="E10" s="10">
        <v>-1</v>
      </c>
      <c r="F10" s="10"/>
      <c r="G10" s="10">
        <v>-1</v>
      </c>
      <c r="H10" s="10"/>
      <c r="I10" s="10">
        <v>0</v>
      </c>
      <c r="J10" s="10"/>
      <c r="K10" s="10">
        <v>0</v>
      </c>
      <c r="L10" s="10"/>
      <c r="M10" s="10">
        <v>-1</v>
      </c>
      <c r="N10" s="10"/>
      <c r="O10" s="10">
        <v>-1</v>
      </c>
      <c r="P10" s="10"/>
      <c r="Q10" s="10">
        <v>0</v>
      </c>
    </row>
    <row r="11" spans="1:17" ht="18.75" x14ac:dyDescent="0.45">
      <c r="A11" s="13" t="s">
        <v>19</v>
      </c>
      <c r="C11" s="10">
        <v>172231772</v>
      </c>
      <c r="D11" s="10"/>
      <c r="E11" s="10">
        <v>274273602716</v>
      </c>
      <c r="F11" s="10"/>
      <c r="G11" s="10">
        <v>260351845679</v>
      </c>
      <c r="H11" s="10"/>
      <c r="I11" s="10">
        <v>13921757037</v>
      </c>
      <c r="J11" s="10"/>
      <c r="K11" s="10">
        <v>172231772</v>
      </c>
      <c r="L11" s="10"/>
      <c r="M11" s="10">
        <v>274273602716</v>
      </c>
      <c r="N11" s="10"/>
      <c r="O11" s="10">
        <v>458055685111</v>
      </c>
      <c r="P11" s="10"/>
      <c r="Q11" s="10">
        <v>-183782082395</v>
      </c>
    </row>
    <row r="12" spans="1:17" ht="18.75" x14ac:dyDescent="0.45">
      <c r="A12" s="13" t="s">
        <v>20</v>
      </c>
      <c r="C12" s="10">
        <v>0</v>
      </c>
      <c r="D12" s="10"/>
      <c r="E12" s="10">
        <v>0</v>
      </c>
      <c r="F12" s="10"/>
      <c r="G12" s="10">
        <v>495142299</v>
      </c>
      <c r="H12" s="10"/>
      <c r="I12" s="10">
        <v>-495142299</v>
      </c>
      <c r="J12" s="10"/>
      <c r="K12" s="23">
        <v>0</v>
      </c>
      <c r="L12" s="10"/>
      <c r="M12" s="10">
        <v>0</v>
      </c>
      <c r="N12" s="10"/>
      <c r="O12" s="10">
        <v>0</v>
      </c>
      <c r="P12" s="10"/>
      <c r="Q12" s="10">
        <v>0</v>
      </c>
    </row>
    <row r="13" spans="1:17" ht="18.75" x14ac:dyDescent="0.45">
      <c r="A13" s="13" t="s">
        <v>21</v>
      </c>
      <c r="C13" s="10">
        <v>70572520</v>
      </c>
      <c r="D13" s="10"/>
      <c r="E13" s="10">
        <v>638669393359</v>
      </c>
      <c r="F13" s="10"/>
      <c r="G13" s="10">
        <v>640949550292</v>
      </c>
      <c r="H13" s="10"/>
      <c r="I13" s="10">
        <v>-2280156933</v>
      </c>
      <c r="J13" s="10"/>
      <c r="K13" s="10">
        <v>70572520</v>
      </c>
      <c r="L13" s="10"/>
      <c r="M13" s="10">
        <v>638669393359</v>
      </c>
      <c r="N13" s="10"/>
      <c r="O13" s="10">
        <v>705454681416</v>
      </c>
      <c r="P13" s="10"/>
      <c r="Q13" s="10">
        <v>-66785288057</v>
      </c>
    </row>
    <row r="14" spans="1:17" ht="18.75" x14ac:dyDescent="0.45">
      <c r="A14" s="13" t="s">
        <v>22</v>
      </c>
      <c r="C14" s="10">
        <v>4776923</v>
      </c>
      <c r="D14" s="10"/>
      <c r="E14" s="10">
        <v>31254629028</v>
      </c>
      <c r="F14" s="10"/>
      <c r="G14" s="10">
        <v>31389961792</v>
      </c>
      <c r="H14" s="10"/>
      <c r="I14" s="10">
        <v>-135332764</v>
      </c>
      <c r="J14" s="10"/>
      <c r="K14" s="10">
        <v>4776923</v>
      </c>
      <c r="L14" s="10"/>
      <c r="M14" s="10">
        <v>31254629028</v>
      </c>
      <c r="N14" s="10"/>
      <c r="O14" s="10">
        <v>32429419200</v>
      </c>
      <c r="P14" s="10"/>
      <c r="Q14" s="10">
        <v>-1174790172</v>
      </c>
    </row>
    <row r="15" spans="1:17" ht="18.75" x14ac:dyDescent="0.45">
      <c r="A15" s="13" t="s">
        <v>23</v>
      </c>
      <c r="C15" s="10">
        <v>10173821</v>
      </c>
      <c r="D15" s="10"/>
      <c r="E15" s="10">
        <v>50930512149</v>
      </c>
      <c r="F15" s="10"/>
      <c r="G15" s="10">
        <v>48857483444</v>
      </c>
      <c r="H15" s="10"/>
      <c r="I15" s="10">
        <v>2073028705</v>
      </c>
      <c r="J15" s="10"/>
      <c r="K15" s="10">
        <v>10173821</v>
      </c>
      <c r="L15" s="10"/>
      <c r="M15" s="10">
        <v>50930512149</v>
      </c>
      <c r="N15" s="10"/>
      <c r="O15" s="10">
        <v>48857483444</v>
      </c>
      <c r="P15" s="10"/>
      <c r="Q15" s="10">
        <v>2073028705</v>
      </c>
    </row>
    <row r="16" spans="1:17" ht="18.75" x14ac:dyDescent="0.45">
      <c r="A16" s="13" t="s">
        <v>24</v>
      </c>
      <c r="C16" s="10">
        <v>500000</v>
      </c>
      <c r="D16" s="10"/>
      <c r="E16" s="10">
        <v>4363879500</v>
      </c>
      <c r="F16" s="10"/>
      <c r="G16" s="10">
        <v>4095502940</v>
      </c>
      <c r="H16" s="10"/>
      <c r="I16" s="10">
        <v>268376560</v>
      </c>
      <c r="J16" s="10"/>
      <c r="K16" s="10">
        <v>500000</v>
      </c>
      <c r="L16" s="10"/>
      <c r="M16" s="10">
        <v>4363879500</v>
      </c>
      <c r="N16" s="10"/>
      <c r="O16" s="10">
        <v>4095502940</v>
      </c>
      <c r="P16" s="10"/>
      <c r="Q16" s="10">
        <v>268376560</v>
      </c>
    </row>
    <row r="17" spans="1:17" ht="18.75" x14ac:dyDescent="0.45">
      <c r="A17" s="13" t="s">
        <v>25</v>
      </c>
      <c r="C17" s="10">
        <v>28793991</v>
      </c>
      <c r="D17" s="10"/>
      <c r="E17" s="10">
        <v>143685787103</v>
      </c>
      <c r="F17" s="10"/>
      <c r="G17" s="10">
        <v>144018877572</v>
      </c>
      <c r="H17" s="10"/>
      <c r="I17" s="10">
        <v>-333090469</v>
      </c>
      <c r="J17" s="10"/>
      <c r="K17" s="10">
        <v>28793991</v>
      </c>
      <c r="L17" s="10"/>
      <c r="M17" s="10">
        <v>143685787103</v>
      </c>
      <c r="N17" s="10"/>
      <c r="O17" s="10">
        <v>186467623447</v>
      </c>
      <c r="P17" s="10"/>
      <c r="Q17" s="10">
        <v>-42781836344</v>
      </c>
    </row>
    <row r="18" spans="1:17" ht="18.75" x14ac:dyDescent="0.45">
      <c r="A18" s="13" t="s">
        <v>26</v>
      </c>
      <c r="C18" s="10">
        <v>0</v>
      </c>
      <c r="D18" s="10"/>
      <c r="E18" s="10">
        <v>0</v>
      </c>
      <c r="F18" s="10"/>
      <c r="G18" s="10">
        <v>12159716625</v>
      </c>
      <c r="H18" s="10"/>
      <c r="I18" s="10">
        <v>-12159716625</v>
      </c>
      <c r="J18" s="10"/>
      <c r="K18" s="23">
        <v>0</v>
      </c>
      <c r="L18" s="10"/>
      <c r="M18" s="10">
        <v>0</v>
      </c>
      <c r="N18" s="10"/>
      <c r="O18" s="10">
        <v>0</v>
      </c>
      <c r="P18" s="10"/>
      <c r="Q18" s="10">
        <v>0</v>
      </c>
    </row>
    <row r="19" spans="1:17" ht="18.75" x14ac:dyDescent="0.45">
      <c r="A19" s="13" t="s">
        <v>27</v>
      </c>
      <c r="C19" s="10">
        <v>1086450</v>
      </c>
      <c r="D19" s="10"/>
      <c r="E19" s="10">
        <v>109130387182</v>
      </c>
      <c r="F19" s="10"/>
      <c r="G19" s="10">
        <v>101067143871</v>
      </c>
      <c r="H19" s="10"/>
      <c r="I19" s="10">
        <v>8063243311</v>
      </c>
      <c r="J19" s="10"/>
      <c r="K19" s="10">
        <v>1086450</v>
      </c>
      <c r="L19" s="10"/>
      <c r="M19" s="10">
        <v>109130387182</v>
      </c>
      <c r="N19" s="10"/>
      <c r="O19" s="10">
        <v>100603925963</v>
      </c>
      <c r="P19" s="10"/>
      <c r="Q19" s="10">
        <v>8526461219</v>
      </c>
    </row>
    <row r="20" spans="1:17" ht="18.75" x14ac:dyDescent="0.45">
      <c r="A20" s="13" t="s">
        <v>28</v>
      </c>
      <c r="C20" s="10">
        <v>0</v>
      </c>
      <c r="D20" s="10"/>
      <c r="E20" s="10">
        <v>0</v>
      </c>
      <c r="F20" s="10"/>
      <c r="G20" s="10">
        <v>-21333543782</v>
      </c>
      <c r="H20" s="10"/>
      <c r="I20" s="10">
        <v>21333543782</v>
      </c>
      <c r="J20" s="10"/>
      <c r="K20" s="10"/>
      <c r="L20" s="10"/>
      <c r="M20" s="10"/>
      <c r="N20" s="10"/>
      <c r="O20" s="10"/>
      <c r="P20" s="10"/>
      <c r="Q20" s="10"/>
    </row>
    <row r="21" spans="1:17" ht="18.75" x14ac:dyDescent="0.45">
      <c r="A21" s="13" t="s">
        <v>29</v>
      </c>
      <c r="C21" s="10">
        <v>450214</v>
      </c>
      <c r="D21" s="10"/>
      <c r="E21" s="10">
        <v>16488540357</v>
      </c>
      <c r="F21" s="10"/>
      <c r="G21" s="10">
        <v>15212891428</v>
      </c>
      <c r="H21" s="10"/>
      <c r="I21" s="10">
        <v>1275648929</v>
      </c>
      <c r="J21" s="10"/>
      <c r="K21" s="10">
        <v>450214</v>
      </c>
      <c r="L21" s="10"/>
      <c r="M21" s="10">
        <v>16488540357</v>
      </c>
      <c r="N21" s="10"/>
      <c r="O21" s="10">
        <v>15212891428</v>
      </c>
      <c r="P21" s="10"/>
      <c r="Q21" s="10">
        <v>1275648929</v>
      </c>
    </row>
    <row r="22" spans="1:17" ht="18.75" x14ac:dyDescent="0.45">
      <c r="A22" s="13" t="s">
        <v>30</v>
      </c>
      <c r="C22" s="10">
        <v>0</v>
      </c>
      <c r="D22" s="10"/>
      <c r="E22" s="10">
        <v>1</v>
      </c>
      <c r="F22" s="10"/>
      <c r="G22" s="10">
        <v>1</v>
      </c>
      <c r="H22" s="10"/>
      <c r="I22" s="10">
        <v>0</v>
      </c>
      <c r="J22" s="10"/>
      <c r="K22" s="10">
        <v>0</v>
      </c>
      <c r="L22" s="10"/>
      <c r="M22" s="10">
        <v>1</v>
      </c>
      <c r="N22" s="10"/>
      <c r="O22" s="10">
        <v>1</v>
      </c>
      <c r="P22" s="10"/>
      <c r="Q22" s="10">
        <v>0</v>
      </c>
    </row>
    <row r="23" spans="1:17" ht="36.75" customHeight="1" x14ac:dyDescent="0.45">
      <c r="A23" s="13" t="s">
        <v>31</v>
      </c>
      <c r="C23" s="10">
        <v>83231</v>
      </c>
      <c r="D23" s="10"/>
      <c r="E23" s="10">
        <v>464064965</v>
      </c>
      <c r="F23" s="10"/>
      <c r="G23" s="10">
        <v>418448917</v>
      </c>
      <c r="H23" s="10"/>
      <c r="I23" s="10">
        <v>45616048</v>
      </c>
      <c r="J23" s="10"/>
      <c r="K23" s="10">
        <v>83231</v>
      </c>
      <c r="L23" s="10"/>
      <c r="M23" s="10">
        <v>464064965</v>
      </c>
      <c r="N23" s="10"/>
      <c r="O23" s="10">
        <v>418448917</v>
      </c>
      <c r="P23" s="10"/>
      <c r="Q23" s="10">
        <v>45616048</v>
      </c>
    </row>
    <row r="24" spans="1:17" ht="18.75" x14ac:dyDescent="0.45">
      <c r="A24" s="13" t="s">
        <v>32</v>
      </c>
      <c r="C24" s="10">
        <v>3548044</v>
      </c>
      <c r="D24" s="10"/>
      <c r="E24" s="10">
        <v>51211069167</v>
      </c>
      <c r="F24" s="10"/>
      <c r="G24" s="10">
        <v>17997653907</v>
      </c>
      <c r="H24" s="10"/>
      <c r="I24" s="10">
        <v>33213415260</v>
      </c>
      <c r="J24" s="10"/>
      <c r="K24" s="10">
        <v>3548044</v>
      </c>
      <c r="L24" s="10"/>
      <c r="M24" s="10">
        <v>51211069167</v>
      </c>
      <c r="N24" s="10"/>
      <c r="O24" s="10">
        <v>58501491987</v>
      </c>
      <c r="P24" s="10"/>
      <c r="Q24" s="10">
        <v>-7290422820</v>
      </c>
    </row>
    <row r="25" spans="1:17" ht="18.75" x14ac:dyDescent="0.45">
      <c r="A25" s="13" t="s">
        <v>33</v>
      </c>
      <c r="C25" s="10">
        <v>10777423</v>
      </c>
      <c r="D25" s="10"/>
      <c r="E25" s="10">
        <v>174091081664</v>
      </c>
      <c r="F25" s="10"/>
      <c r="G25" s="10">
        <v>151966815512</v>
      </c>
      <c r="H25" s="10"/>
      <c r="I25" s="10">
        <v>22124266152</v>
      </c>
      <c r="J25" s="10"/>
      <c r="K25" s="10">
        <v>10777423</v>
      </c>
      <c r="L25" s="10"/>
      <c r="M25" s="10">
        <v>174091081664</v>
      </c>
      <c r="N25" s="10"/>
      <c r="O25" s="10">
        <v>151444740371</v>
      </c>
      <c r="P25" s="10"/>
      <c r="Q25" s="10">
        <v>22646341293</v>
      </c>
    </row>
    <row r="26" spans="1:17" ht="18.75" x14ac:dyDescent="0.45">
      <c r="A26" s="13" t="s">
        <v>34</v>
      </c>
      <c r="C26" s="10">
        <v>3400000</v>
      </c>
      <c r="D26" s="10"/>
      <c r="E26" s="10">
        <v>68237556300</v>
      </c>
      <c r="F26" s="10"/>
      <c r="G26" s="10">
        <v>59738217142</v>
      </c>
      <c r="H26" s="10"/>
      <c r="I26" s="10">
        <v>8499339158</v>
      </c>
      <c r="J26" s="10"/>
      <c r="K26" s="10">
        <v>3400000</v>
      </c>
      <c r="L26" s="10"/>
      <c r="M26" s="10">
        <v>68237556300</v>
      </c>
      <c r="N26" s="10"/>
      <c r="O26" s="10">
        <v>70158514984</v>
      </c>
      <c r="P26" s="10"/>
      <c r="Q26" s="10">
        <v>-1920958684</v>
      </c>
    </row>
    <row r="27" spans="1:17" ht="18.75" x14ac:dyDescent="0.45">
      <c r="A27" s="13" t="s">
        <v>35</v>
      </c>
      <c r="C27" s="10">
        <v>9883444</v>
      </c>
      <c r="D27" s="10"/>
      <c r="E27" s="10">
        <v>124576403604</v>
      </c>
      <c r="F27" s="10"/>
      <c r="G27" s="10">
        <v>96281447580</v>
      </c>
      <c r="H27" s="10"/>
      <c r="I27" s="10">
        <v>28294956024</v>
      </c>
      <c r="J27" s="10"/>
      <c r="K27" s="10">
        <v>9883444</v>
      </c>
      <c r="L27" s="10"/>
      <c r="M27" s="10">
        <v>124576403604</v>
      </c>
      <c r="N27" s="10"/>
      <c r="O27" s="10">
        <v>118205613468</v>
      </c>
      <c r="P27" s="10"/>
      <c r="Q27" s="10">
        <v>6370790136</v>
      </c>
    </row>
    <row r="28" spans="1:17" ht="18.75" x14ac:dyDescent="0.45">
      <c r="A28" s="13" t="s">
        <v>36</v>
      </c>
      <c r="C28" s="10">
        <v>5294653</v>
      </c>
      <c r="D28" s="10"/>
      <c r="E28" s="10">
        <v>65315689200</v>
      </c>
      <c r="F28" s="10"/>
      <c r="G28" s="10">
        <v>54090865112</v>
      </c>
      <c r="H28" s="10"/>
      <c r="I28" s="10">
        <v>11224824088</v>
      </c>
      <c r="J28" s="10"/>
      <c r="K28" s="10">
        <v>5294653</v>
      </c>
      <c r="L28" s="10"/>
      <c r="M28" s="10">
        <v>65315689200</v>
      </c>
      <c r="N28" s="10"/>
      <c r="O28" s="10">
        <v>54090865112</v>
      </c>
      <c r="P28" s="10"/>
      <c r="Q28" s="10">
        <v>11224824088</v>
      </c>
    </row>
    <row r="29" spans="1:17" ht="18.75" x14ac:dyDescent="0.45">
      <c r="A29" s="13" t="s">
        <v>37</v>
      </c>
      <c r="C29" s="10">
        <v>173650</v>
      </c>
      <c r="D29" s="10"/>
      <c r="E29" s="10">
        <v>572742484</v>
      </c>
      <c r="F29" s="10"/>
      <c r="G29" s="10">
        <v>330582194</v>
      </c>
      <c r="H29" s="10"/>
      <c r="I29" s="10">
        <v>242160290</v>
      </c>
      <c r="J29" s="10"/>
      <c r="K29" s="10">
        <v>173650</v>
      </c>
      <c r="L29" s="10"/>
      <c r="M29" s="10">
        <v>572742484</v>
      </c>
      <c r="N29" s="10"/>
      <c r="O29" s="10">
        <v>330582194</v>
      </c>
      <c r="P29" s="10"/>
      <c r="Q29" s="10">
        <v>242160290</v>
      </c>
    </row>
    <row r="30" spans="1:17" ht="18.75" x14ac:dyDescent="0.45">
      <c r="A30" s="13" t="s">
        <v>38</v>
      </c>
      <c r="C30" s="10">
        <v>3855956</v>
      </c>
      <c r="D30" s="10"/>
      <c r="E30" s="10">
        <v>61251548728</v>
      </c>
      <c r="F30" s="10"/>
      <c r="G30" s="10">
        <v>57183406058</v>
      </c>
      <c r="H30" s="10"/>
      <c r="I30" s="10">
        <v>4068142670</v>
      </c>
      <c r="J30" s="10"/>
      <c r="K30" s="10">
        <v>3855956</v>
      </c>
      <c r="L30" s="10"/>
      <c r="M30" s="10">
        <v>61251548728</v>
      </c>
      <c r="N30" s="10"/>
      <c r="O30" s="10">
        <v>57183406058</v>
      </c>
      <c r="P30" s="10"/>
      <c r="Q30" s="10">
        <v>4068142670</v>
      </c>
    </row>
    <row r="31" spans="1:17" ht="18.75" x14ac:dyDescent="0.45">
      <c r="A31" s="13" t="s">
        <v>39</v>
      </c>
      <c r="C31" s="10">
        <v>1077995</v>
      </c>
      <c r="D31" s="10"/>
      <c r="E31" s="10">
        <v>22813957994</v>
      </c>
      <c r="F31" s="10"/>
      <c r="G31" s="10">
        <v>23056502588</v>
      </c>
      <c r="H31" s="10"/>
      <c r="I31" s="10">
        <v>-242544594</v>
      </c>
      <c r="J31" s="10"/>
      <c r="K31" s="10">
        <v>1077995</v>
      </c>
      <c r="L31" s="10"/>
      <c r="M31" s="10">
        <v>22813957994</v>
      </c>
      <c r="N31" s="10"/>
      <c r="O31" s="10">
        <v>23056502588</v>
      </c>
      <c r="P31" s="10"/>
      <c r="Q31" s="10">
        <v>-242544594</v>
      </c>
    </row>
    <row r="32" spans="1:17" ht="18.75" x14ac:dyDescent="0.45">
      <c r="A32" s="13" t="s">
        <v>40</v>
      </c>
      <c r="C32" s="10">
        <v>238869</v>
      </c>
      <c r="D32" s="10"/>
      <c r="E32" s="10">
        <v>11879509904</v>
      </c>
      <c r="F32" s="10"/>
      <c r="G32" s="10">
        <v>4986402318</v>
      </c>
      <c r="H32" s="10"/>
      <c r="I32" s="10">
        <v>6893107586</v>
      </c>
      <c r="J32" s="10"/>
      <c r="K32" s="10">
        <v>238869</v>
      </c>
      <c r="L32" s="10"/>
      <c r="M32" s="10">
        <v>11879509904</v>
      </c>
      <c r="N32" s="10"/>
      <c r="O32" s="10">
        <v>5020904075</v>
      </c>
      <c r="P32" s="10"/>
      <c r="Q32" s="10">
        <v>6858605829</v>
      </c>
    </row>
    <row r="33" spans="1:17" ht="18.75" x14ac:dyDescent="0.45">
      <c r="A33" s="13" t="s">
        <v>41</v>
      </c>
      <c r="C33" s="10">
        <v>5500000</v>
      </c>
      <c r="D33" s="10"/>
      <c r="E33" s="10">
        <v>57953115000</v>
      </c>
      <c r="F33" s="10"/>
      <c r="G33" s="10">
        <v>46588582415</v>
      </c>
      <c r="H33" s="10"/>
      <c r="I33" s="10">
        <v>11364532585</v>
      </c>
      <c r="J33" s="10"/>
      <c r="K33" s="10">
        <v>5500000</v>
      </c>
      <c r="L33" s="10"/>
      <c r="M33" s="10">
        <v>57953115000</v>
      </c>
      <c r="N33" s="10"/>
      <c r="O33" s="10">
        <v>65832986045</v>
      </c>
      <c r="P33" s="10"/>
      <c r="Q33" s="10">
        <v>-7879871045</v>
      </c>
    </row>
    <row r="34" spans="1:17" ht="18.75" x14ac:dyDescent="0.45">
      <c r="A34" s="13" t="s">
        <v>189</v>
      </c>
      <c r="C34" s="23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-15140123094</v>
      </c>
      <c r="P34" s="10"/>
      <c r="Q34" s="10">
        <v>15140123094</v>
      </c>
    </row>
    <row r="35" spans="1:17" ht="18.75" x14ac:dyDescent="0.45">
      <c r="A35" s="13" t="s">
        <v>42</v>
      </c>
      <c r="C35" s="10">
        <v>6900000</v>
      </c>
      <c r="D35" s="10"/>
      <c r="E35" s="10">
        <v>95888051100</v>
      </c>
      <c r="F35" s="10"/>
      <c r="G35" s="10">
        <v>80390532621</v>
      </c>
      <c r="H35" s="10"/>
      <c r="I35" s="10">
        <v>15497518479</v>
      </c>
      <c r="J35" s="10"/>
      <c r="K35" s="10">
        <v>6900000</v>
      </c>
      <c r="L35" s="10"/>
      <c r="M35" s="10">
        <v>95888051100</v>
      </c>
      <c r="N35" s="10"/>
      <c r="O35" s="10">
        <v>80390532621</v>
      </c>
      <c r="P35" s="10"/>
      <c r="Q35" s="10">
        <v>15497518479</v>
      </c>
    </row>
    <row r="36" spans="1:17" ht="18.75" x14ac:dyDescent="0.45">
      <c r="A36" s="13" t="s">
        <v>43</v>
      </c>
      <c r="C36" s="10">
        <v>5400000</v>
      </c>
      <c r="D36" s="10"/>
      <c r="E36" s="10">
        <v>97909948800</v>
      </c>
      <c r="F36" s="10"/>
      <c r="G36" s="10">
        <v>86565631080</v>
      </c>
      <c r="H36" s="10"/>
      <c r="I36" s="10">
        <v>11344317720</v>
      </c>
      <c r="J36" s="10"/>
      <c r="K36" s="10">
        <v>5400000</v>
      </c>
      <c r="L36" s="10"/>
      <c r="M36" s="10">
        <v>97909948800</v>
      </c>
      <c r="N36" s="10"/>
      <c r="O36" s="10">
        <v>86446212622</v>
      </c>
      <c r="P36" s="10"/>
      <c r="Q36" s="10">
        <v>11463736178</v>
      </c>
    </row>
    <row r="37" spans="1:17" ht="18.75" x14ac:dyDescent="0.45">
      <c r="A37" s="13" t="s">
        <v>44</v>
      </c>
      <c r="C37" s="10">
        <v>14000000</v>
      </c>
      <c r="D37" s="10"/>
      <c r="E37" s="10">
        <v>251196435000</v>
      </c>
      <c r="F37" s="10"/>
      <c r="G37" s="10">
        <v>234634233616</v>
      </c>
      <c r="H37" s="10"/>
      <c r="I37" s="10">
        <v>16562201384</v>
      </c>
      <c r="J37" s="10"/>
      <c r="K37" s="10">
        <v>14000000</v>
      </c>
      <c r="L37" s="10"/>
      <c r="M37" s="10">
        <v>251196435000</v>
      </c>
      <c r="N37" s="10"/>
      <c r="O37" s="10">
        <v>234634233616</v>
      </c>
      <c r="P37" s="10"/>
      <c r="Q37" s="10">
        <v>16562201384</v>
      </c>
    </row>
    <row r="38" spans="1:17" ht="18.75" x14ac:dyDescent="0.45">
      <c r="A38" s="13" t="s">
        <v>45</v>
      </c>
      <c r="C38" s="10">
        <v>17658544</v>
      </c>
      <c r="D38" s="10"/>
      <c r="E38" s="10">
        <v>216960959197</v>
      </c>
      <c r="F38" s="10"/>
      <c r="G38" s="10">
        <v>189439160094</v>
      </c>
      <c r="H38" s="10"/>
      <c r="I38" s="10">
        <v>27521799103</v>
      </c>
      <c r="J38" s="10"/>
      <c r="K38" s="10">
        <v>17658544</v>
      </c>
      <c r="L38" s="10"/>
      <c r="M38" s="10">
        <v>216960959197</v>
      </c>
      <c r="N38" s="10"/>
      <c r="O38" s="10">
        <v>191478711188</v>
      </c>
      <c r="P38" s="10"/>
      <c r="Q38" s="10">
        <v>25482248009</v>
      </c>
    </row>
    <row r="39" spans="1:17" ht="18.75" x14ac:dyDescent="0.45">
      <c r="A39" s="13" t="s">
        <v>46</v>
      </c>
      <c r="C39" s="10">
        <v>5000000</v>
      </c>
      <c r="D39" s="10"/>
      <c r="E39" s="10">
        <v>92640489750</v>
      </c>
      <c r="F39" s="10"/>
      <c r="G39" s="10">
        <v>75915598500</v>
      </c>
      <c r="H39" s="10"/>
      <c r="I39" s="10">
        <v>16724891250</v>
      </c>
      <c r="J39" s="10"/>
      <c r="K39" s="10">
        <v>5000000</v>
      </c>
      <c r="L39" s="10"/>
      <c r="M39" s="10">
        <v>92640489750</v>
      </c>
      <c r="N39" s="10"/>
      <c r="O39" s="10">
        <v>76837038605</v>
      </c>
      <c r="P39" s="10"/>
      <c r="Q39" s="10">
        <v>15803451145</v>
      </c>
    </row>
    <row r="40" spans="1:17" ht="18.75" x14ac:dyDescent="0.45">
      <c r="A40" s="13" t="s">
        <v>47</v>
      </c>
      <c r="C40" s="10">
        <v>0</v>
      </c>
      <c r="D40" s="10"/>
      <c r="E40" s="10">
        <v>0</v>
      </c>
      <c r="F40" s="10"/>
      <c r="G40" s="10">
        <v>-9963502906</v>
      </c>
      <c r="H40" s="10"/>
      <c r="I40" s="10">
        <v>9963502906</v>
      </c>
      <c r="J40" s="10"/>
      <c r="K40" s="23">
        <v>0</v>
      </c>
      <c r="L40" s="10"/>
      <c r="M40" s="10">
        <v>0</v>
      </c>
      <c r="N40" s="10"/>
      <c r="O40" s="10">
        <v>0</v>
      </c>
      <c r="P40" s="10"/>
      <c r="Q40" s="10">
        <v>0</v>
      </c>
    </row>
    <row r="41" spans="1:17" ht="18.75" x14ac:dyDescent="0.45">
      <c r="A41" s="13" t="s">
        <v>48</v>
      </c>
      <c r="C41" s="10">
        <v>1045492</v>
      </c>
      <c r="D41" s="10"/>
      <c r="E41" s="10">
        <v>27060546698</v>
      </c>
      <c r="F41" s="10"/>
      <c r="G41" s="10">
        <v>26826100387</v>
      </c>
      <c r="H41" s="10"/>
      <c r="I41" s="10">
        <v>234446311</v>
      </c>
      <c r="J41" s="10"/>
      <c r="K41" s="10">
        <v>1045492</v>
      </c>
      <c r="L41" s="10"/>
      <c r="M41" s="10">
        <v>27060546698</v>
      </c>
      <c r="N41" s="10"/>
      <c r="O41" s="10">
        <v>26826100387</v>
      </c>
      <c r="P41" s="10"/>
      <c r="Q41" s="10">
        <v>234446311</v>
      </c>
    </row>
    <row r="42" spans="1:17" ht="18.75" x14ac:dyDescent="0.45">
      <c r="A42" s="13" t="s">
        <v>49</v>
      </c>
      <c r="C42" s="10">
        <v>0</v>
      </c>
      <c r="D42" s="10"/>
      <c r="E42" s="10">
        <v>0</v>
      </c>
      <c r="F42" s="10"/>
      <c r="G42" s="10">
        <v>1021457574</v>
      </c>
      <c r="H42" s="10"/>
      <c r="I42" s="10">
        <v>-1021457574</v>
      </c>
      <c r="J42" s="10"/>
      <c r="K42" s="23">
        <v>0</v>
      </c>
      <c r="L42" s="10"/>
      <c r="M42" s="10">
        <v>0</v>
      </c>
      <c r="N42" s="10"/>
      <c r="O42" s="10">
        <v>0</v>
      </c>
      <c r="P42" s="10"/>
      <c r="Q42" s="10">
        <v>0</v>
      </c>
    </row>
    <row r="43" spans="1:17" ht="21.75" customHeight="1" x14ac:dyDescent="0.45">
      <c r="A43" s="13" t="s">
        <v>50</v>
      </c>
      <c r="C43" s="10">
        <v>556221</v>
      </c>
      <c r="D43" s="10"/>
      <c r="E43" s="10">
        <v>14707445502</v>
      </c>
      <c r="F43" s="10"/>
      <c r="G43" s="10">
        <v>12786656273</v>
      </c>
      <c r="H43" s="10"/>
      <c r="I43" s="10">
        <v>1920789229</v>
      </c>
      <c r="J43" s="10"/>
      <c r="K43" s="10">
        <v>556221</v>
      </c>
      <c r="L43" s="10"/>
      <c r="M43" s="10">
        <v>14707445502</v>
      </c>
      <c r="N43" s="10"/>
      <c r="O43" s="10">
        <v>12786656273</v>
      </c>
      <c r="P43" s="10"/>
      <c r="Q43" s="10">
        <v>1920789229</v>
      </c>
    </row>
    <row r="44" spans="1:17" ht="18.75" x14ac:dyDescent="0.45">
      <c r="A44" s="13" t="s">
        <v>51</v>
      </c>
      <c r="C44" s="10">
        <v>11100000</v>
      </c>
      <c r="D44" s="10"/>
      <c r="E44" s="10">
        <v>157895896050</v>
      </c>
      <c r="F44" s="10"/>
      <c r="G44" s="10">
        <v>151503353650</v>
      </c>
      <c r="H44" s="10"/>
      <c r="I44" s="10">
        <v>6392542400</v>
      </c>
      <c r="J44" s="10"/>
      <c r="K44" s="10">
        <v>11100000</v>
      </c>
      <c r="L44" s="10"/>
      <c r="M44" s="10">
        <v>157895896050</v>
      </c>
      <c r="N44" s="10"/>
      <c r="O44" s="10">
        <v>151838497631</v>
      </c>
      <c r="P44" s="10"/>
      <c r="Q44" s="10">
        <v>6057398419</v>
      </c>
    </row>
    <row r="45" spans="1:17" ht="18.75" x14ac:dyDescent="0.45">
      <c r="A45" s="13" t="s">
        <v>52</v>
      </c>
      <c r="C45" s="10">
        <v>1718267</v>
      </c>
      <c r="D45" s="10"/>
      <c r="E45" s="10">
        <v>29805355783</v>
      </c>
      <c r="F45" s="10"/>
      <c r="G45" s="10">
        <v>-37704461407</v>
      </c>
      <c r="H45" s="10"/>
      <c r="I45" s="10">
        <v>67509817190</v>
      </c>
      <c r="J45" s="10"/>
      <c r="K45" s="10">
        <v>1718267</v>
      </c>
      <c r="L45" s="10"/>
      <c r="M45" s="10">
        <v>29805355783</v>
      </c>
      <c r="N45" s="10"/>
      <c r="O45" s="10">
        <v>35227663568</v>
      </c>
      <c r="P45" s="10"/>
      <c r="Q45" s="10">
        <v>-5422307785</v>
      </c>
    </row>
    <row r="46" spans="1:17" ht="18.75" x14ac:dyDescent="0.45">
      <c r="A46" s="13" t="s">
        <v>53</v>
      </c>
      <c r="C46" s="10">
        <v>8209001</v>
      </c>
      <c r="D46" s="10"/>
      <c r="E46" s="10">
        <v>121015134895</v>
      </c>
      <c r="F46" s="10"/>
      <c r="G46" s="10">
        <v>57480271171</v>
      </c>
      <c r="H46" s="10"/>
      <c r="I46" s="10">
        <v>63534863724</v>
      </c>
      <c r="J46" s="10"/>
      <c r="K46" s="10">
        <v>8209001</v>
      </c>
      <c r="L46" s="10"/>
      <c r="M46" s="10">
        <v>121015134895</v>
      </c>
      <c r="N46" s="10"/>
      <c r="O46" s="10">
        <v>141415528507</v>
      </c>
      <c r="P46" s="10"/>
      <c r="Q46" s="10">
        <v>-20400393612</v>
      </c>
    </row>
    <row r="47" spans="1:17" ht="18.75" x14ac:dyDescent="0.45">
      <c r="A47" s="13" t="s">
        <v>54</v>
      </c>
      <c r="C47" s="10">
        <v>2999269</v>
      </c>
      <c r="D47" s="10"/>
      <c r="E47" s="10">
        <v>42067883461</v>
      </c>
      <c r="F47" s="10"/>
      <c r="G47" s="10">
        <v>38728689309</v>
      </c>
      <c r="H47" s="10"/>
      <c r="I47" s="10">
        <v>3339194152</v>
      </c>
      <c r="J47" s="10"/>
      <c r="K47" s="10">
        <v>2999269</v>
      </c>
      <c r="L47" s="10"/>
      <c r="M47" s="10">
        <v>42067883461</v>
      </c>
      <c r="N47" s="10"/>
      <c r="O47" s="10">
        <v>39173658870</v>
      </c>
      <c r="P47" s="10"/>
      <c r="Q47" s="10">
        <v>2894224591</v>
      </c>
    </row>
    <row r="48" spans="1:17" ht="18.75" x14ac:dyDescent="0.45">
      <c r="A48" s="13" t="s">
        <v>55</v>
      </c>
      <c r="C48" s="10">
        <v>7025926</v>
      </c>
      <c r="D48" s="10"/>
      <c r="E48" s="10">
        <v>78012639839</v>
      </c>
      <c r="F48" s="10"/>
      <c r="G48" s="10">
        <v>-94311160042</v>
      </c>
      <c r="H48" s="10"/>
      <c r="I48" s="10">
        <v>172323799881</v>
      </c>
      <c r="J48" s="10"/>
      <c r="K48" s="10">
        <v>7025926</v>
      </c>
      <c r="L48" s="10"/>
      <c r="M48" s="10">
        <v>78012639839</v>
      </c>
      <c r="N48" s="10"/>
      <c r="O48" s="10">
        <v>101269765235</v>
      </c>
      <c r="P48" s="10"/>
      <c r="Q48" s="10">
        <v>-23257125396</v>
      </c>
    </row>
    <row r="49" spans="1:17" ht="18.75" x14ac:dyDescent="0.45">
      <c r="A49" s="13" t="s">
        <v>56</v>
      </c>
      <c r="C49" s="10">
        <v>12065623</v>
      </c>
      <c r="D49" s="10"/>
      <c r="E49" s="10">
        <v>360414667922</v>
      </c>
      <c r="F49" s="10"/>
      <c r="G49" s="10">
        <v>307162051430</v>
      </c>
      <c r="H49" s="10"/>
      <c r="I49" s="10">
        <v>53252616492</v>
      </c>
      <c r="J49" s="10"/>
      <c r="K49" s="10">
        <v>12065623</v>
      </c>
      <c r="L49" s="10"/>
      <c r="M49" s="10">
        <v>360414667922</v>
      </c>
      <c r="N49" s="10"/>
      <c r="O49" s="10">
        <v>280037320968</v>
      </c>
      <c r="P49" s="10"/>
      <c r="Q49" s="10">
        <v>80377346954</v>
      </c>
    </row>
    <row r="50" spans="1:17" ht="18.75" x14ac:dyDescent="0.45">
      <c r="A50" s="13" t="s">
        <v>57</v>
      </c>
      <c r="C50" s="10">
        <v>936280</v>
      </c>
      <c r="D50" s="10"/>
      <c r="E50" s="10">
        <v>82135081075</v>
      </c>
      <c r="F50" s="10"/>
      <c r="G50" s="10">
        <v>77079849954</v>
      </c>
      <c r="H50" s="10"/>
      <c r="I50" s="10">
        <v>5055231121</v>
      </c>
      <c r="J50" s="10"/>
      <c r="K50" s="10">
        <v>936280</v>
      </c>
      <c r="L50" s="10"/>
      <c r="M50" s="10">
        <v>82135081075</v>
      </c>
      <c r="N50" s="10"/>
      <c r="O50" s="10">
        <v>77079849954</v>
      </c>
      <c r="P50" s="10"/>
      <c r="Q50" s="10">
        <v>5055231121</v>
      </c>
    </row>
    <row r="51" spans="1:17" ht="18.75" x14ac:dyDescent="0.45">
      <c r="A51" s="13" t="s">
        <v>58</v>
      </c>
      <c r="C51" s="10">
        <v>7884633</v>
      </c>
      <c r="D51" s="10"/>
      <c r="E51" s="10">
        <v>130811537348</v>
      </c>
      <c r="F51" s="10"/>
      <c r="G51" s="10">
        <v>113488866411</v>
      </c>
      <c r="H51" s="10"/>
      <c r="I51" s="10">
        <v>17322670937</v>
      </c>
      <c r="J51" s="10"/>
      <c r="K51" s="10">
        <v>7884633</v>
      </c>
      <c r="L51" s="10"/>
      <c r="M51" s="10">
        <v>130811537348</v>
      </c>
      <c r="N51" s="10"/>
      <c r="O51" s="10">
        <v>122555547114</v>
      </c>
      <c r="P51" s="10"/>
      <c r="Q51" s="10">
        <v>8255990234</v>
      </c>
    </row>
    <row r="52" spans="1:17" ht="18.75" x14ac:dyDescent="0.45">
      <c r="A52" s="13" t="s">
        <v>59</v>
      </c>
      <c r="C52" s="10">
        <v>694175</v>
      </c>
      <c r="D52" s="10"/>
      <c r="E52" s="10">
        <v>130575770686</v>
      </c>
      <c r="F52" s="10"/>
      <c r="G52" s="10">
        <v>122994604215</v>
      </c>
      <c r="H52" s="10"/>
      <c r="I52" s="10">
        <v>7581166471</v>
      </c>
      <c r="J52" s="10"/>
      <c r="K52" s="10">
        <v>694175</v>
      </c>
      <c r="L52" s="10"/>
      <c r="M52" s="10">
        <v>130575770686</v>
      </c>
      <c r="N52" s="10"/>
      <c r="O52" s="10">
        <v>122994604215</v>
      </c>
      <c r="P52" s="10"/>
      <c r="Q52" s="10">
        <v>7581166471</v>
      </c>
    </row>
    <row r="53" spans="1:17" ht="18.75" x14ac:dyDescent="0.45">
      <c r="A53" s="13" t="s">
        <v>60</v>
      </c>
      <c r="C53" s="10">
        <v>0</v>
      </c>
      <c r="D53" s="10"/>
      <c r="E53" s="10">
        <v>0</v>
      </c>
      <c r="F53" s="10"/>
      <c r="G53" s="10">
        <v>-1174689884</v>
      </c>
      <c r="H53" s="10"/>
      <c r="I53" s="10">
        <v>1174689884</v>
      </c>
      <c r="J53" s="10"/>
      <c r="K53" s="23">
        <v>0</v>
      </c>
      <c r="L53" s="10"/>
      <c r="M53" s="10">
        <v>0</v>
      </c>
      <c r="N53" s="10"/>
      <c r="O53" s="10">
        <v>0</v>
      </c>
      <c r="P53" s="10"/>
      <c r="Q53" s="10">
        <v>0</v>
      </c>
    </row>
    <row r="54" spans="1:17" ht="18.75" x14ac:dyDescent="0.45">
      <c r="A54" s="13" t="s">
        <v>61</v>
      </c>
      <c r="C54" s="10">
        <v>1444055</v>
      </c>
      <c r="D54" s="10"/>
      <c r="E54" s="10">
        <v>35915281076</v>
      </c>
      <c r="F54" s="10"/>
      <c r="G54" s="10">
        <v>35641934448</v>
      </c>
      <c r="H54" s="10"/>
      <c r="I54" s="10">
        <v>273346628</v>
      </c>
      <c r="J54" s="10"/>
      <c r="K54" s="10">
        <v>1444055</v>
      </c>
      <c r="L54" s="10"/>
      <c r="M54" s="10">
        <v>35915281076</v>
      </c>
      <c r="N54" s="10"/>
      <c r="O54" s="10">
        <v>35641934448</v>
      </c>
      <c r="P54" s="10"/>
      <c r="Q54" s="10">
        <v>273346628</v>
      </c>
    </row>
    <row r="55" spans="1:17" ht="18.75" x14ac:dyDescent="0.45">
      <c r="A55" s="13" t="s">
        <v>62</v>
      </c>
      <c r="C55" s="10">
        <v>2300001</v>
      </c>
      <c r="D55" s="10"/>
      <c r="E55" s="10">
        <v>63285226715</v>
      </c>
      <c r="F55" s="10"/>
      <c r="G55" s="10">
        <v>63071380079</v>
      </c>
      <c r="H55" s="10"/>
      <c r="I55" s="10">
        <v>213846636</v>
      </c>
      <c r="J55" s="10"/>
      <c r="K55" s="10">
        <v>2300001</v>
      </c>
      <c r="L55" s="10"/>
      <c r="M55" s="10">
        <v>63285226715</v>
      </c>
      <c r="N55" s="10"/>
      <c r="O55" s="10">
        <v>58077725210</v>
      </c>
      <c r="P55" s="10"/>
      <c r="Q55" s="10">
        <v>5207501505</v>
      </c>
    </row>
    <row r="56" spans="1:17" ht="18.75" x14ac:dyDescent="0.45">
      <c r="A56" s="13" t="s">
        <v>63</v>
      </c>
      <c r="C56" s="10">
        <v>0</v>
      </c>
      <c r="D56" s="10"/>
      <c r="E56" s="10">
        <v>0</v>
      </c>
      <c r="F56" s="10"/>
      <c r="G56" s="10">
        <v>-2558266</v>
      </c>
      <c r="H56" s="10"/>
      <c r="I56" s="10">
        <v>2558266</v>
      </c>
      <c r="J56" s="10"/>
      <c r="K56" s="23">
        <v>0</v>
      </c>
      <c r="L56" s="10"/>
      <c r="M56" s="10">
        <v>0</v>
      </c>
      <c r="N56" s="10"/>
      <c r="O56" s="10">
        <v>0</v>
      </c>
      <c r="P56" s="10"/>
      <c r="Q56" s="10">
        <v>0</v>
      </c>
    </row>
    <row r="57" spans="1:17" ht="18.75" x14ac:dyDescent="0.45">
      <c r="A57" s="13" t="s">
        <v>64</v>
      </c>
      <c r="C57" s="10">
        <v>120000</v>
      </c>
      <c r="D57" s="10"/>
      <c r="E57" s="10">
        <v>14614920720</v>
      </c>
      <c r="F57" s="10"/>
      <c r="G57" s="10">
        <v>10697091336</v>
      </c>
      <c r="H57" s="10"/>
      <c r="I57" s="10">
        <v>3917829384</v>
      </c>
      <c r="J57" s="10"/>
      <c r="K57" s="10">
        <v>120000</v>
      </c>
      <c r="L57" s="10"/>
      <c r="M57" s="10">
        <v>14614920720</v>
      </c>
      <c r="N57" s="10"/>
      <c r="O57" s="10">
        <v>10571212871</v>
      </c>
      <c r="P57" s="10"/>
      <c r="Q57" s="10">
        <v>4043707849</v>
      </c>
    </row>
    <row r="58" spans="1:17" ht="18.75" x14ac:dyDescent="0.45">
      <c r="A58" s="13" t="s">
        <v>65</v>
      </c>
      <c r="C58" s="10">
        <v>10500000</v>
      </c>
      <c r="D58" s="10"/>
      <c r="E58" s="10">
        <v>169922907000</v>
      </c>
      <c r="F58" s="10"/>
      <c r="G58" s="10">
        <v>122612950059</v>
      </c>
      <c r="H58" s="10"/>
      <c r="I58" s="10">
        <v>47309956941</v>
      </c>
      <c r="J58" s="10"/>
      <c r="K58" s="10">
        <v>10500000</v>
      </c>
      <c r="L58" s="10"/>
      <c r="M58" s="10">
        <v>169922907000</v>
      </c>
      <c r="N58" s="10"/>
      <c r="O58" s="10">
        <v>392346564749</v>
      </c>
      <c r="P58" s="10"/>
      <c r="Q58" s="10">
        <v>-222423657749</v>
      </c>
    </row>
    <row r="59" spans="1:17" ht="18.75" x14ac:dyDescent="0.45">
      <c r="A59" s="13" t="s">
        <v>66</v>
      </c>
      <c r="C59" s="10">
        <v>12159441</v>
      </c>
      <c r="D59" s="10"/>
      <c r="E59" s="10">
        <v>16426358471</v>
      </c>
      <c r="F59" s="10"/>
      <c r="G59" s="10">
        <v>-3684190090</v>
      </c>
      <c r="H59" s="10"/>
      <c r="I59" s="10">
        <v>20110548561</v>
      </c>
      <c r="J59" s="10"/>
      <c r="K59" s="10">
        <v>12159441</v>
      </c>
      <c r="L59" s="10"/>
      <c r="M59" s="10">
        <v>16426358471</v>
      </c>
      <c r="N59" s="10"/>
      <c r="O59" s="10">
        <v>47754830809</v>
      </c>
      <c r="P59" s="10"/>
      <c r="Q59" s="10">
        <v>-31328472338</v>
      </c>
    </row>
    <row r="60" spans="1:17" ht="18.75" x14ac:dyDescent="0.45">
      <c r="A60" s="13" t="s">
        <v>67</v>
      </c>
      <c r="C60" s="10">
        <v>0</v>
      </c>
      <c r="D60" s="10"/>
      <c r="E60" s="10">
        <v>1</v>
      </c>
      <c r="F60" s="10"/>
      <c r="G60" s="10">
        <v>1</v>
      </c>
      <c r="H60" s="10"/>
      <c r="I60" s="10">
        <v>0</v>
      </c>
      <c r="J60" s="10"/>
      <c r="K60" s="10">
        <v>0</v>
      </c>
      <c r="L60" s="10"/>
      <c r="M60" s="10">
        <v>1</v>
      </c>
      <c r="N60" s="10"/>
      <c r="O60" s="10">
        <v>1</v>
      </c>
      <c r="P60" s="10"/>
      <c r="Q60" s="10">
        <v>0</v>
      </c>
    </row>
    <row r="61" spans="1:17" ht="18.75" x14ac:dyDescent="0.45">
      <c r="A61" s="13" t="s">
        <v>68</v>
      </c>
      <c r="C61" s="10">
        <v>5107693</v>
      </c>
      <c r="D61" s="10"/>
      <c r="E61" s="10">
        <v>49503696710</v>
      </c>
      <c r="F61" s="10"/>
      <c r="G61" s="10">
        <v>38993681101</v>
      </c>
      <c r="H61" s="10"/>
      <c r="I61" s="10">
        <v>10510015609</v>
      </c>
      <c r="J61" s="10"/>
      <c r="K61" s="10">
        <v>5107693</v>
      </c>
      <c r="L61" s="10"/>
      <c r="M61" s="10">
        <v>49503696710</v>
      </c>
      <c r="N61" s="10"/>
      <c r="O61" s="10">
        <v>53007035246</v>
      </c>
      <c r="P61" s="10"/>
      <c r="Q61" s="10">
        <v>-3503338536</v>
      </c>
    </row>
    <row r="62" spans="1:17" ht="18.75" x14ac:dyDescent="0.45">
      <c r="A62" s="13" t="s">
        <v>69</v>
      </c>
      <c r="C62" s="10">
        <v>0</v>
      </c>
      <c r="D62" s="10"/>
      <c r="E62" s="10">
        <v>0</v>
      </c>
      <c r="F62" s="10"/>
      <c r="G62" s="10">
        <v>527699938</v>
      </c>
      <c r="H62" s="10"/>
      <c r="I62" s="10">
        <v>-527699938</v>
      </c>
      <c r="J62" s="10"/>
      <c r="K62" s="23">
        <v>0</v>
      </c>
      <c r="L62" s="10"/>
      <c r="M62" s="10">
        <v>0</v>
      </c>
      <c r="N62" s="10"/>
      <c r="O62" s="10">
        <v>0</v>
      </c>
      <c r="P62" s="10"/>
      <c r="Q62" s="10">
        <v>0</v>
      </c>
    </row>
    <row r="63" spans="1:17" ht="19.5" thickBot="1" x14ac:dyDescent="0.5">
      <c r="A63" s="7" t="s">
        <v>70</v>
      </c>
      <c r="C63" s="7">
        <f>SUM(C9:$C$62)</f>
        <v>468574396</v>
      </c>
      <c r="E63" s="7">
        <f>SUM(E9:$E$62)</f>
        <v>4208710052999</v>
      </c>
      <c r="G63" s="7">
        <f>SUM(G9:$G$62)</f>
        <v>3514510201513</v>
      </c>
      <c r="I63" s="7">
        <f>SUM(I9:$I$62)</f>
        <v>694199851486</v>
      </c>
      <c r="K63" s="7">
        <f>SUM(K9:$K$62)</f>
        <v>468574396</v>
      </c>
      <c r="M63" s="7">
        <f>SUM(M9:$M$62)</f>
        <v>4208710052999</v>
      </c>
      <c r="O63" s="7">
        <f>SUM(O9:$O$62)</f>
        <v>4533681915535</v>
      </c>
      <c r="Q63" s="20">
        <f>SUM(Q9:$Q$62)</f>
        <v>-324971862536</v>
      </c>
    </row>
    <row r="64" spans="1:17" ht="19.5" thickTop="1" x14ac:dyDescent="0.45">
      <c r="C64" s="9"/>
      <c r="E64" s="9"/>
      <c r="G64" s="9"/>
      <c r="I64" s="9"/>
      <c r="K64" s="9"/>
      <c r="M64" s="9"/>
      <c r="O64" s="9"/>
      <c r="Q64" s="9"/>
    </row>
    <row r="66" spans="1:17" ht="18.75" x14ac:dyDescent="0.45">
      <c r="A66" s="47" t="s">
        <v>186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9"/>
    </row>
    <row r="69" spans="1:17" x14ac:dyDescent="0.45">
      <c r="K69" s="28"/>
    </row>
    <row r="70" spans="1:17" x14ac:dyDescent="0.45">
      <c r="K70" s="28"/>
      <c r="Q70" s="28"/>
    </row>
  </sheetData>
  <mergeCells count="7">
    <mergeCell ref="A66:Q66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02"/>
  <sheetViews>
    <sheetView rightToLeft="1" topLeftCell="A85" workbookViewId="0">
      <selection activeCell="O98" sqref="O98"/>
    </sheetView>
  </sheetViews>
  <sheetFormatPr defaultColWidth="9" defaultRowHeight="18" x14ac:dyDescent="0.45"/>
  <cols>
    <col min="1" max="1" width="27.140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.7109375" style="1" bestFit="1" customWidth="1"/>
    <col min="8" max="8" width="1.42578125" style="1" customWidth="1"/>
    <col min="9" max="9" width="17" style="1" customWidth="1"/>
    <col min="10" max="10" width="1.42578125" style="1" customWidth="1"/>
    <col min="11" max="11" width="10.5703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.7109375" style="1" bestFit="1" customWidth="1"/>
    <col min="16" max="16" width="1.42578125" style="1" customWidth="1"/>
    <col min="17" max="17" width="18.85546875" style="1" bestFit="1" customWidth="1"/>
    <col min="18" max="18" width="0.85546875" style="1" customWidth="1"/>
    <col min="19" max="19" width="19" style="1" bestFit="1" customWidth="1"/>
    <col min="20" max="20" width="1.42578125" style="1" customWidth="1"/>
    <col min="21" max="21" width="10.5703125" style="1" customWidth="1"/>
    <col min="22" max="16384" width="9" style="1"/>
  </cols>
  <sheetData>
    <row r="1" spans="1:21" ht="20.100000000000001" customHeight="1" x14ac:dyDescent="0.45">
      <c r="A1" s="45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20.100000000000001" customHeight="1" x14ac:dyDescent="0.45">
      <c r="A2" s="45" t="s">
        <v>98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20.100000000000001" customHeight="1" x14ac:dyDescent="0.45">
      <c r="A3" s="45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5" spans="1:21" ht="21" x14ac:dyDescent="0.45">
      <c r="A5" s="46" t="s">
        <v>190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7" spans="1:21" ht="21" x14ac:dyDescent="0.45">
      <c r="C7" s="39" t="s">
        <v>114</v>
      </c>
      <c r="D7" s="40"/>
      <c r="E7" s="40"/>
      <c r="F7" s="40"/>
      <c r="G7" s="40"/>
      <c r="H7" s="40"/>
      <c r="I7" s="40"/>
      <c r="J7" s="40"/>
      <c r="K7" s="40"/>
      <c r="M7" s="39" t="s">
        <v>7</v>
      </c>
      <c r="N7" s="40"/>
      <c r="O7" s="40"/>
      <c r="P7" s="40"/>
      <c r="Q7" s="40"/>
      <c r="R7" s="40"/>
      <c r="S7" s="40"/>
      <c r="T7" s="40"/>
      <c r="U7" s="40"/>
    </row>
    <row r="8" spans="1:21" ht="63" x14ac:dyDescent="0.45">
      <c r="A8" s="11" t="s">
        <v>191</v>
      </c>
      <c r="C8" s="12" t="s">
        <v>112</v>
      </c>
      <c r="E8" s="12" t="s">
        <v>192</v>
      </c>
      <c r="G8" s="12" t="s">
        <v>193</v>
      </c>
      <c r="I8" s="12" t="s">
        <v>194</v>
      </c>
      <c r="K8" s="12" t="s">
        <v>195</v>
      </c>
      <c r="M8" s="12" t="s">
        <v>112</v>
      </c>
      <c r="O8" s="12" t="s">
        <v>192</v>
      </c>
      <c r="Q8" s="12" t="s">
        <v>193</v>
      </c>
      <c r="S8" s="12" t="s">
        <v>194</v>
      </c>
      <c r="U8" s="12" t="s">
        <v>195</v>
      </c>
    </row>
    <row r="9" spans="1:21" ht="18.75" x14ac:dyDescent="0.45">
      <c r="A9" s="13" t="s">
        <v>17</v>
      </c>
      <c r="C9" s="10">
        <v>7224016150</v>
      </c>
      <c r="D9" s="10"/>
      <c r="E9" s="10">
        <v>-41105126162</v>
      </c>
      <c r="F9" s="10"/>
      <c r="G9" s="10">
        <v>37313537735</v>
      </c>
      <c r="H9" s="10"/>
      <c r="I9" s="10">
        <v>3432427723</v>
      </c>
      <c r="K9" s="5">
        <v>1.1208913933626916E-2</v>
      </c>
      <c r="M9" s="10">
        <v>7224016150</v>
      </c>
      <c r="N9" s="10"/>
      <c r="O9" s="10">
        <v>7770803623</v>
      </c>
      <c r="P9" s="10"/>
      <c r="Q9" s="10">
        <v>70820072039</v>
      </c>
      <c r="R9" s="10"/>
      <c r="S9" s="10">
        <v>85814891812</v>
      </c>
      <c r="U9" s="5">
        <v>-6.5151520421982884E-2</v>
      </c>
    </row>
    <row r="10" spans="1:21" ht="18.75" x14ac:dyDescent="0.45">
      <c r="A10" s="13" t="s">
        <v>19</v>
      </c>
      <c r="C10" s="10">
        <v>0</v>
      </c>
      <c r="D10" s="10"/>
      <c r="E10" s="10">
        <v>13921757037</v>
      </c>
      <c r="F10" s="10"/>
      <c r="G10" s="10">
        <v>-33890063463</v>
      </c>
      <c r="H10" s="10"/>
      <c r="I10" s="10">
        <v>-19968306426</v>
      </c>
      <c r="K10" s="5">
        <v>-6.5208373254163732E-2</v>
      </c>
      <c r="M10" s="10">
        <v>6085592160</v>
      </c>
      <c r="N10" s="10"/>
      <c r="O10" s="10">
        <v>-183782082395</v>
      </c>
      <c r="P10" s="10"/>
      <c r="Q10" s="10">
        <v>-33890063463</v>
      </c>
      <c r="R10" s="10"/>
      <c r="S10" s="10">
        <v>-211586553698</v>
      </c>
      <c r="U10" s="5">
        <v>0.16063861858000458</v>
      </c>
    </row>
    <row r="11" spans="1:21" ht="18.75" x14ac:dyDescent="0.45">
      <c r="A11" s="13" t="s">
        <v>20</v>
      </c>
      <c r="C11" s="10">
        <v>0</v>
      </c>
      <c r="D11" s="10"/>
      <c r="E11" s="10">
        <v>-495142299</v>
      </c>
      <c r="F11" s="10"/>
      <c r="G11" s="10">
        <v>-345733701</v>
      </c>
      <c r="H11" s="10"/>
      <c r="I11" s="10">
        <v>-840876000</v>
      </c>
      <c r="K11" s="5">
        <v>-2.7459592665842326E-3</v>
      </c>
      <c r="M11" s="10">
        <v>0</v>
      </c>
      <c r="N11" s="10"/>
      <c r="O11" s="10">
        <v>0</v>
      </c>
      <c r="P11" s="10"/>
      <c r="Q11" s="10">
        <v>-3633701674</v>
      </c>
      <c r="R11" s="10"/>
      <c r="S11" s="10">
        <v>-3633701674</v>
      </c>
      <c r="U11" s="5">
        <v>2.7587424958787805E-3</v>
      </c>
    </row>
    <row r="12" spans="1:21" ht="18.75" x14ac:dyDescent="0.45">
      <c r="A12" s="13" t="s">
        <v>196</v>
      </c>
      <c r="C12" s="10">
        <v>4864880902</v>
      </c>
      <c r="D12" s="10"/>
      <c r="E12" s="10">
        <v>-2280156933</v>
      </c>
      <c r="F12" s="10"/>
      <c r="G12" s="10">
        <v>-8949981900</v>
      </c>
      <c r="H12" s="10"/>
      <c r="I12" s="10">
        <v>-6365257931</v>
      </c>
      <c r="K12" s="5">
        <v>-2.0786345430037521E-2</v>
      </c>
      <c r="M12" s="10">
        <v>4864880902</v>
      </c>
      <c r="N12" s="10"/>
      <c r="O12" s="10">
        <v>-66785288057</v>
      </c>
      <c r="P12" s="10"/>
      <c r="Q12" s="10">
        <v>632979547</v>
      </c>
      <c r="R12" s="10"/>
      <c r="S12" s="10">
        <v>-61287427608</v>
      </c>
      <c r="U12" s="5">
        <v>4.6530025349924752E-2</v>
      </c>
    </row>
    <row r="13" spans="1:21" ht="18.75" x14ac:dyDescent="0.45">
      <c r="A13" s="13" t="s">
        <v>22</v>
      </c>
      <c r="C13" s="10">
        <v>135000000</v>
      </c>
      <c r="D13" s="10"/>
      <c r="E13" s="10">
        <v>-135332764</v>
      </c>
      <c r="F13" s="10"/>
      <c r="G13" s="10">
        <v>0</v>
      </c>
      <c r="H13" s="10"/>
      <c r="I13" s="10">
        <v>-332764</v>
      </c>
      <c r="K13" s="5">
        <v>-1.0866719818209054E-6</v>
      </c>
      <c r="M13" s="10">
        <v>135000000</v>
      </c>
      <c r="N13" s="10"/>
      <c r="O13" s="10">
        <v>-1174790172</v>
      </c>
      <c r="P13" s="10"/>
      <c r="Q13" s="10">
        <v>0</v>
      </c>
      <c r="R13" s="10"/>
      <c r="S13" s="10">
        <v>-1039790172</v>
      </c>
      <c r="U13" s="5">
        <v>7.8941905297795966E-4</v>
      </c>
    </row>
    <row r="14" spans="1:21" ht="18.75" x14ac:dyDescent="0.45">
      <c r="A14" s="13" t="s">
        <v>23</v>
      </c>
      <c r="C14" s="10">
        <v>0</v>
      </c>
      <c r="D14" s="10"/>
      <c r="E14" s="10">
        <v>2073028705</v>
      </c>
      <c r="F14" s="10"/>
      <c r="G14" s="10">
        <v>0</v>
      </c>
      <c r="H14" s="10"/>
      <c r="I14" s="10">
        <v>2073028705</v>
      </c>
      <c r="K14" s="5">
        <v>6.7696692287446203E-3</v>
      </c>
      <c r="M14" s="10">
        <v>0</v>
      </c>
      <c r="N14" s="10"/>
      <c r="O14" s="10">
        <v>2073028705</v>
      </c>
      <c r="P14" s="10"/>
      <c r="Q14" s="10">
        <v>0</v>
      </c>
      <c r="R14" s="10"/>
      <c r="S14" s="10">
        <v>2073028705</v>
      </c>
      <c r="U14" s="5">
        <v>-1.5738640363848584E-3</v>
      </c>
    </row>
    <row r="15" spans="1:21" ht="18.75" x14ac:dyDescent="0.45">
      <c r="A15" s="13" t="s">
        <v>24</v>
      </c>
      <c r="C15" s="10">
        <v>0</v>
      </c>
      <c r="D15" s="10"/>
      <c r="E15" s="10">
        <v>268376560</v>
      </c>
      <c r="F15" s="10"/>
      <c r="G15" s="10">
        <v>0</v>
      </c>
      <c r="H15" s="10"/>
      <c r="I15" s="10">
        <v>268376560</v>
      </c>
      <c r="K15" s="5">
        <v>8.7640877116958898E-4</v>
      </c>
      <c r="M15" s="10">
        <v>0</v>
      </c>
      <c r="N15" s="10"/>
      <c r="O15" s="10">
        <v>268376560</v>
      </c>
      <c r="P15" s="10"/>
      <c r="Q15" s="10">
        <v>0</v>
      </c>
      <c r="R15" s="10"/>
      <c r="S15" s="10">
        <v>268376560</v>
      </c>
      <c r="U15" s="5">
        <v>-2.0375415688837897E-4</v>
      </c>
    </row>
    <row r="16" spans="1:21" ht="18.75" x14ac:dyDescent="0.45">
      <c r="A16" s="13" t="s">
        <v>25</v>
      </c>
      <c r="C16" s="10">
        <v>342994600</v>
      </c>
      <c r="D16" s="10"/>
      <c r="E16" s="10">
        <v>-333090469</v>
      </c>
      <c r="F16" s="10"/>
      <c r="G16" s="10">
        <v>0</v>
      </c>
      <c r="H16" s="10"/>
      <c r="I16" s="10">
        <v>9904131</v>
      </c>
      <c r="K16" s="5">
        <v>3.2342866602107996E-5</v>
      </c>
      <c r="M16" s="10">
        <v>342994600</v>
      </c>
      <c r="N16" s="10"/>
      <c r="O16" s="10">
        <v>-42781836344</v>
      </c>
      <c r="P16" s="10"/>
      <c r="Q16" s="10">
        <v>-467297250</v>
      </c>
      <c r="R16" s="10"/>
      <c r="S16" s="10">
        <v>-42906138994</v>
      </c>
      <c r="U16" s="5">
        <v>3.2574767990386611E-2</v>
      </c>
    </row>
    <row r="17" spans="1:21" ht="18.75" x14ac:dyDescent="0.45">
      <c r="A17" s="13" t="s">
        <v>197</v>
      </c>
      <c r="C17" s="10">
        <v>0</v>
      </c>
      <c r="D17" s="10"/>
      <c r="E17" s="10">
        <v>-12159716625</v>
      </c>
      <c r="F17" s="10"/>
      <c r="G17" s="10">
        <v>2518765928</v>
      </c>
      <c r="H17" s="10"/>
      <c r="I17" s="10">
        <v>-9640950697</v>
      </c>
      <c r="K17" s="5">
        <v>-3.1483426694433977E-2</v>
      </c>
      <c r="M17" s="10">
        <v>14000000</v>
      </c>
      <c r="N17" s="10"/>
      <c r="O17" s="10">
        <v>0</v>
      </c>
      <c r="P17" s="10"/>
      <c r="Q17" s="10">
        <v>2518765928</v>
      </c>
      <c r="R17" s="10"/>
      <c r="S17" s="10">
        <v>2532765928</v>
      </c>
      <c r="U17" s="5">
        <v>-1.9229011142226906E-3</v>
      </c>
    </row>
    <row r="18" spans="1:21" ht="18.75" x14ac:dyDescent="0.45">
      <c r="A18" s="13" t="s">
        <v>27</v>
      </c>
      <c r="C18" s="10">
        <v>0</v>
      </c>
      <c r="D18" s="10"/>
      <c r="E18" s="10">
        <v>8063243311</v>
      </c>
      <c r="F18" s="10"/>
      <c r="G18" s="10">
        <v>0</v>
      </c>
      <c r="H18" s="10"/>
      <c r="I18" s="10">
        <v>8063243311</v>
      </c>
      <c r="K18" s="5">
        <v>2.6331275584704258E-2</v>
      </c>
      <c r="M18" s="10">
        <v>0</v>
      </c>
      <c r="N18" s="10"/>
      <c r="O18" s="10">
        <v>8526461219</v>
      </c>
      <c r="P18" s="10"/>
      <c r="Q18" s="10">
        <v>0</v>
      </c>
      <c r="R18" s="10"/>
      <c r="S18" s="10">
        <v>8526461219</v>
      </c>
      <c r="U18" s="5">
        <v>-6.4733742653188681E-3</v>
      </c>
    </row>
    <row r="19" spans="1:21" ht="18.75" x14ac:dyDescent="0.45">
      <c r="A19" s="13" t="s">
        <v>28</v>
      </c>
      <c r="C19" s="10">
        <v>2422489376</v>
      </c>
      <c r="D19" s="10"/>
      <c r="E19" s="10">
        <v>21333543782</v>
      </c>
      <c r="F19" s="10"/>
      <c r="G19" s="10">
        <v>-30674776961</v>
      </c>
      <c r="H19" s="10"/>
      <c r="I19" s="10">
        <v>-6918743803</v>
      </c>
      <c r="K19" s="5">
        <v>-2.2593805339871854E-2</v>
      </c>
      <c r="M19" s="10">
        <v>2422489376</v>
      </c>
      <c r="N19" s="10"/>
      <c r="O19" s="10">
        <v>0</v>
      </c>
      <c r="P19" s="10"/>
      <c r="Q19" s="10">
        <v>-35215839247</v>
      </c>
      <c r="R19" s="10"/>
      <c r="S19" s="10">
        <v>-32793349871</v>
      </c>
      <c r="U19" s="5">
        <v>2.4897037783445902E-2</v>
      </c>
    </row>
    <row r="20" spans="1:21" ht="18.75" x14ac:dyDescent="0.45">
      <c r="A20" s="13" t="s">
        <v>29</v>
      </c>
      <c r="C20" s="10">
        <v>0</v>
      </c>
      <c r="D20" s="10"/>
      <c r="E20" s="10">
        <v>1275648929</v>
      </c>
      <c r="F20" s="10"/>
      <c r="G20" s="10">
        <v>0</v>
      </c>
      <c r="H20" s="10"/>
      <c r="I20" s="10">
        <v>1275648929</v>
      </c>
      <c r="K20" s="5">
        <v>4.1657509519784147E-3</v>
      </c>
      <c r="M20" s="10">
        <v>0</v>
      </c>
      <c r="N20" s="10"/>
      <c r="O20" s="10">
        <v>1275648929</v>
      </c>
      <c r="P20" s="10"/>
      <c r="Q20" s="10">
        <v>0</v>
      </c>
      <c r="R20" s="10"/>
      <c r="S20" s="10">
        <v>1275648929</v>
      </c>
      <c r="U20" s="5">
        <v>-9.6848537001129542E-4</v>
      </c>
    </row>
    <row r="21" spans="1:21" ht="37.5" customHeight="1" x14ac:dyDescent="0.45">
      <c r="A21" s="13" t="s">
        <v>31</v>
      </c>
      <c r="C21" s="10">
        <v>0</v>
      </c>
      <c r="D21" s="10"/>
      <c r="E21" s="10">
        <v>45616048</v>
      </c>
      <c r="F21" s="10"/>
      <c r="G21" s="10">
        <v>0</v>
      </c>
      <c r="H21" s="10"/>
      <c r="I21" s="10">
        <v>45616048</v>
      </c>
      <c r="K21" s="5">
        <v>1.4896347346166517E-4</v>
      </c>
      <c r="M21" s="10">
        <v>0</v>
      </c>
      <c r="N21" s="10"/>
      <c r="O21" s="10">
        <v>45616048</v>
      </c>
      <c r="P21" s="10"/>
      <c r="Q21" s="10">
        <v>0</v>
      </c>
      <c r="R21" s="10"/>
      <c r="S21" s="10">
        <v>45616048</v>
      </c>
      <c r="U21" s="5">
        <v>-3.4632157893445785E-5</v>
      </c>
    </row>
    <row r="22" spans="1:21" ht="18.75" x14ac:dyDescent="0.45">
      <c r="A22" s="13" t="s">
        <v>32</v>
      </c>
      <c r="C22" s="10">
        <v>0</v>
      </c>
      <c r="D22" s="10"/>
      <c r="E22" s="10">
        <v>33213415260</v>
      </c>
      <c r="F22" s="10"/>
      <c r="G22" s="10">
        <v>-25590705323</v>
      </c>
      <c r="H22" s="10"/>
      <c r="I22" s="10">
        <v>7622709937</v>
      </c>
      <c r="K22" s="5">
        <v>2.4892672627104189E-2</v>
      </c>
      <c r="M22" s="10">
        <v>0</v>
      </c>
      <c r="N22" s="10"/>
      <c r="O22" s="10">
        <v>-7290422820</v>
      </c>
      <c r="P22" s="10"/>
      <c r="Q22" s="10">
        <v>-57834771975</v>
      </c>
      <c r="R22" s="10"/>
      <c r="S22" s="10">
        <v>-65125194795</v>
      </c>
      <c r="U22" s="5">
        <v>4.9443696415389898E-2</v>
      </c>
    </row>
    <row r="23" spans="1:21" ht="18.75" x14ac:dyDescent="0.45">
      <c r="A23" s="13" t="s">
        <v>33</v>
      </c>
      <c r="C23" s="10">
        <v>0</v>
      </c>
      <c r="D23" s="10"/>
      <c r="E23" s="10">
        <v>22124266152</v>
      </c>
      <c r="F23" s="10"/>
      <c r="G23" s="10">
        <v>0</v>
      </c>
      <c r="H23" s="10"/>
      <c r="I23" s="10">
        <v>22124266152</v>
      </c>
      <c r="K23" s="5">
        <v>7.2248861492610422E-2</v>
      </c>
      <c r="M23" s="10">
        <v>6683200000</v>
      </c>
      <c r="N23" s="10"/>
      <c r="O23" s="10">
        <v>22646341293</v>
      </c>
      <c r="P23" s="10"/>
      <c r="Q23" s="10">
        <v>-5976685345</v>
      </c>
      <c r="R23" s="10"/>
      <c r="S23" s="10">
        <v>23352855948</v>
      </c>
      <c r="U23" s="5">
        <v>-1.7729720787167502E-2</v>
      </c>
    </row>
    <row r="24" spans="1:21" ht="18.75" x14ac:dyDescent="0.45">
      <c r="A24" s="13" t="s">
        <v>34</v>
      </c>
      <c r="C24" s="10">
        <v>0</v>
      </c>
      <c r="D24" s="10"/>
      <c r="E24" s="10">
        <v>8499339158</v>
      </c>
      <c r="F24" s="10"/>
      <c r="G24" s="10">
        <v>-428079025</v>
      </c>
      <c r="H24" s="10"/>
      <c r="I24" s="10">
        <v>8071260133</v>
      </c>
      <c r="K24" s="5">
        <v>2.6357455267153818E-2</v>
      </c>
      <c r="M24" s="10">
        <v>2604057840</v>
      </c>
      <c r="N24" s="10"/>
      <c r="O24" s="10">
        <v>-1920958684</v>
      </c>
      <c r="P24" s="10"/>
      <c r="Q24" s="10">
        <v>-606778717</v>
      </c>
      <c r="R24" s="10"/>
      <c r="S24" s="10">
        <v>76320439</v>
      </c>
      <c r="U24" s="5">
        <v>-5.7943237299844506E-5</v>
      </c>
    </row>
    <row r="25" spans="1:21" ht="18.75" x14ac:dyDescent="0.45">
      <c r="A25" s="13" t="s">
        <v>35</v>
      </c>
      <c r="C25" s="10">
        <v>0</v>
      </c>
      <c r="D25" s="10"/>
      <c r="E25" s="10">
        <v>28294956024</v>
      </c>
      <c r="F25" s="10"/>
      <c r="G25" s="10">
        <v>0</v>
      </c>
      <c r="H25" s="10"/>
      <c r="I25" s="10">
        <v>28294956024</v>
      </c>
      <c r="K25" s="5">
        <v>9.2399826718441422E-2</v>
      </c>
      <c r="M25" s="10">
        <v>5430001200</v>
      </c>
      <c r="N25" s="10"/>
      <c r="O25" s="10">
        <v>6370790136</v>
      </c>
      <c r="P25" s="10"/>
      <c r="Q25" s="10">
        <v>-7162051272</v>
      </c>
      <c r="R25" s="10"/>
      <c r="S25" s="10">
        <v>4638740064</v>
      </c>
      <c r="U25" s="5">
        <v>-3.5217776498985796E-3</v>
      </c>
    </row>
    <row r="26" spans="1:21" ht="18.75" x14ac:dyDescent="0.45">
      <c r="A26" s="13" t="s">
        <v>36</v>
      </c>
      <c r="C26" s="10">
        <v>0</v>
      </c>
      <c r="D26" s="10"/>
      <c r="E26" s="10">
        <v>11224824088</v>
      </c>
      <c r="F26" s="10"/>
      <c r="G26" s="10">
        <v>0</v>
      </c>
      <c r="H26" s="10"/>
      <c r="I26" s="10">
        <v>11224824088</v>
      </c>
      <c r="K26" s="5">
        <v>3.6655713470501602E-2</v>
      </c>
      <c r="M26" s="10">
        <v>0</v>
      </c>
      <c r="N26" s="10"/>
      <c r="O26" s="10">
        <v>11224824088</v>
      </c>
      <c r="P26" s="10"/>
      <c r="Q26" s="10">
        <v>0</v>
      </c>
      <c r="R26" s="10"/>
      <c r="S26" s="10">
        <v>11224824088</v>
      </c>
      <c r="U26" s="5">
        <v>-8.5219982261893791E-3</v>
      </c>
    </row>
    <row r="27" spans="1:21" ht="18.75" x14ac:dyDescent="0.45">
      <c r="A27" s="13" t="s">
        <v>37</v>
      </c>
      <c r="C27" s="10">
        <v>0</v>
      </c>
      <c r="D27" s="10"/>
      <c r="E27" s="10">
        <v>242160290</v>
      </c>
      <c r="F27" s="10"/>
      <c r="G27" s="10">
        <v>0</v>
      </c>
      <c r="H27" s="10"/>
      <c r="I27" s="10">
        <v>242160290</v>
      </c>
      <c r="K27" s="5">
        <v>7.9079708818449463E-4</v>
      </c>
      <c r="M27" s="10">
        <v>0</v>
      </c>
      <c r="N27" s="10"/>
      <c r="O27" s="10">
        <v>242160290</v>
      </c>
      <c r="P27" s="10"/>
      <c r="Q27" s="10">
        <v>0</v>
      </c>
      <c r="R27" s="10"/>
      <c r="S27" s="10">
        <v>242160290</v>
      </c>
      <c r="U27" s="5">
        <v>-1.838505036386015E-4</v>
      </c>
    </row>
    <row r="28" spans="1:21" ht="18.75" x14ac:dyDescent="0.45">
      <c r="A28" s="13" t="s">
        <v>38</v>
      </c>
      <c r="C28" s="10">
        <v>0</v>
      </c>
      <c r="D28" s="10"/>
      <c r="E28" s="10">
        <v>4068142670</v>
      </c>
      <c r="F28" s="10"/>
      <c r="G28" s="10">
        <v>0</v>
      </c>
      <c r="H28" s="10"/>
      <c r="I28" s="10">
        <v>4068142670</v>
      </c>
      <c r="K28" s="5">
        <v>1.3284900582812712E-2</v>
      </c>
      <c r="M28" s="10">
        <v>0</v>
      </c>
      <c r="N28" s="10"/>
      <c r="O28" s="10">
        <v>4068142670</v>
      </c>
      <c r="P28" s="10"/>
      <c r="Q28" s="10">
        <v>0</v>
      </c>
      <c r="R28" s="10"/>
      <c r="S28" s="10">
        <v>4068142670</v>
      </c>
      <c r="U28" s="5">
        <v>-3.0885744262743697E-3</v>
      </c>
    </row>
    <row r="29" spans="1:21" ht="18.75" x14ac:dyDescent="0.45">
      <c r="A29" s="13" t="s">
        <v>39</v>
      </c>
      <c r="C29" s="10">
        <v>0</v>
      </c>
      <c r="D29" s="10"/>
      <c r="E29" s="10">
        <v>-242544594</v>
      </c>
      <c r="F29" s="10"/>
      <c r="G29" s="10">
        <v>0</v>
      </c>
      <c r="H29" s="10"/>
      <c r="I29" s="10">
        <v>-242544594</v>
      </c>
      <c r="K29" s="5">
        <v>-7.9205206885939238E-4</v>
      </c>
      <c r="M29" s="10">
        <v>0</v>
      </c>
      <c r="N29" s="10"/>
      <c r="O29" s="10">
        <v>-242544594</v>
      </c>
      <c r="P29" s="10"/>
      <c r="Q29" s="10">
        <v>0</v>
      </c>
      <c r="R29" s="10"/>
      <c r="S29" s="10">
        <v>-242544594</v>
      </c>
      <c r="U29" s="5">
        <v>1.8414227106236172E-4</v>
      </c>
    </row>
    <row r="30" spans="1:21" ht="18.75" x14ac:dyDescent="0.45">
      <c r="A30" s="13" t="s">
        <v>40</v>
      </c>
      <c r="C30" s="10">
        <v>716607000</v>
      </c>
      <c r="D30" s="10"/>
      <c r="E30" s="10">
        <v>6893107586</v>
      </c>
      <c r="F30" s="10"/>
      <c r="G30" s="10">
        <v>0</v>
      </c>
      <c r="H30" s="10"/>
      <c r="I30" s="10">
        <v>7609714586</v>
      </c>
      <c r="K30" s="5">
        <v>2.4850235092317888E-2</v>
      </c>
      <c r="M30" s="10">
        <v>716607000</v>
      </c>
      <c r="N30" s="10"/>
      <c r="O30" s="10">
        <v>6858605829</v>
      </c>
      <c r="P30" s="10"/>
      <c r="Q30" s="10">
        <v>0</v>
      </c>
      <c r="R30" s="10"/>
      <c r="S30" s="10">
        <v>7575212829</v>
      </c>
      <c r="U30" s="5">
        <v>-5.7511770149484259E-3</v>
      </c>
    </row>
    <row r="31" spans="1:21" ht="18.75" x14ac:dyDescent="0.45">
      <c r="A31" s="13" t="s">
        <v>41</v>
      </c>
      <c r="C31" s="10">
        <v>0</v>
      </c>
      <c r="D31" s="10"/>
      <c r="E31" s="10">
        <v>11364532585</v>
      </c>
      <c r="F31" s="10"/>
      <c r="G31" s="10">
        <v>-3524565851</v>
      </c>
      <c r="H31" s="10"/>
      <c r="I31" s="10">
        <v>7839966734</v>
      </c>
      <c r="K31" s="5">
        <v>2.5602145028445836E-2</v>
      </c>
      <c r="M31" s="10">
        <v>0</v>
      </c>
      <c r="N31" s="10"/>
      <c r="O31" s="10">
        <v>7260252049</v>
      </c>
      <c r="P31" s="10"/>
      <c r="Q31" s="10">
        <v>-3524565851</v>
      </c>
      <c r="R31" s="10"/>
      <c r="S31" s="10">
        <v>3735686198</v>
      </c>
      <c r="U31" s="5">
        <v>-2.8361701620776567E-3</v>
      </c>
    </row>
    <row r="32" spans="1:21" ht="18.75" x14ac:dyDescent="0.45">
      <c r="A32" s="13" t="s">
        <v>43</v>
      </c>
      <c r="C32" s="10">
        <v>3000000000</v>
      </c>
      <c r="D32" s="10"/>
      <c r="E32" s="10">
        <v>11344317720</v>
      </c>
      <c r="F32" s="10"/>
      <c r="G32" s="10">
        <v>0</v>
      </c>
      <c r="H32" s="10"/>
      <c r="I32" s="10">
        <v>14344317720</v>
      </c>
      <c r="K32" s="5">
        <v>4.6842711845816044E-2</v>
      </c>
      <c r="M32" s="10">
        <v>3000000000</v>
      </c>
      <c r="N32" s="10"/>
      <c r="O32" s="10">
        <v>11463736178</v>
      </c>
      <c r="P32" s="10"/>
      <c r="Q32" s="10">
        <v>0</v>
      </c>
      <c r="R32" s="10"/>
      <c r="S32" s="10">
        <v>14463736178</v>
      </c>
      <c r="U32" s="5">
        <v>-1.0981012538518024E-2</v>
      </c>
    </row>
    <row r="33" spans="1:21" ht="18.75" x14ac:dyDescent="0.45">
      <c r="A33" s="13" t="s">
        <v>44</v>
      </c>
      <c r="C33" s="10">
        <v>0</v>
      </c>
      <c r="D33" s="10"/>
      <c r="E33" s="10">
        <v>16562201384</v>
      </c>
      <c r="F33" s="10"/>
      <c r="G33" s="10">
        <v>0</v>
      </c>
      <c r="H33" s="10"/>
      <c r="I33" s="10">
        <v>16562201384</v>
      </c>
      <c r="K33" s="5">
        <v>5.4085418498600268E-2</v>
      </c>
      <c r="M33" s="10">
        <v>0</v>
      </c>
      <c r="N33" s="10"/>
      <c r="O33" s="10">
        <v>16562201384</v>
      </c>
      <c r="P33" s="10"/>
      <c r="Q33" s="10">
        <v>0</v>
      </c>
      <c r="R33" s="10"/>
      <c r="S33" s="10">
        <v>16562201384</v>
      </c>
      <c r="U33" s="5">
        <v>-1.2574188219762797E-2</v>
      </c>
    </row>
    <row r="34" spans="1:21" ht="18.75" x14ac:dyDescent="0.45">
      <c r="A34" s="13" t="s">
        <v>45</v>
      </c>
      <c r="C34" s="10">
        <v>3463417600</v>
      </c>
      <c r="D34" s="10"/>
      <c r="E34" s="10">
        <v>27521799103</v>
      </c>
      <c r="F34" s="10"/>
      <c r="G34" s="10">
        <v>0</v>
      </c>
      <c r="H34" s="10"/>
      <c r="I34" s="10">
        <v>30985216703</v>
      </c>
      <c r="K34" s="5">
        <v>0.10118512471841674</v>
      </c>
      <c r="M34" s="10">
        <v>3463417600</v>
      </c>
      <c r="N34" s="10"/>
      <c r="O34" s="10">
        <v>25482248009</v>
      </c>
      <c r="P34" s="10"/>
      <c r="Q34" s="10">
        <v>0</v>
      </c>
      <c r="R34" s="10"/>
      <c r="S34" s="10">
        <v>28945665609</v>
      </c>
      <c r="U34" s="5">
        <v>-2.1975837575884949E-2</v>
      </c>
    </row>
    <row r="35" spans="1:21" ht="18.75" x14ac:dyDescent="0.45">
      <c r="A35" s="13" t="s">
        <v>46</v>
      </c>
      <c r="C35" s="10">
        <v>0</v>
      </c>
      <c r="D35" s="10"/>
      <c r="E35" s="10">
        <v>16724891250</v>
      </c>
      <c r="F35" s="10"/>
      <c r="G35" s="10">
        <v>0</v>
      </c>
      <c r="H35" s="10"/>
      <c r="I35" s="10">
        <v>16724891250</v>
      </c>
      <c r="K35" s="5">
        <v>5.461669748042642E-2</v>
      </c>
      <c r="M35" s="10">
        <v>2250000000</v>
      </c>
      <c r="N35" s="10"/>
      <c r="O35" s="10">
        <v>15803451145</v>
      </c>
      <c r="P35" s="10"/>
      <c r="Q35" s="10">
        <v>0</v>
      </c>
      <c r="R35" s="10"/>
      <c r="S35" s="10">
        <v>18053451145</v>
      </c>
      <c r="U35" s="5">
        <v>-1.3706359888415795E-2</v>
      </c>
    </row>
    <row r="36" spans="1:21" ht="18.75" x14ac:dyDescent="0.45">
      <c r="A36" s="13" t="s">
        <v>198</v>
      </c>
      <c r="C36" s="10">
        <v>0</v>
      </c>
      <c r="D36" s="10"/>
      <c r="E36" s="10">
        <v>20110548561</v>
      </c>
      <c r="F36" s="10"/>
      <c r="G36" s="10">
        <v>-16342631651</v>
      </c>
      <c r="H36" s="10"/>
      <c r="I36" s="10">
        <v>3767916910</v>
      </c>
      <c r="K36" s="5">
        <v>1.2304485268617403E-2</v>
      </c>
      <c r="M36" s="10">
        <v>0</v>
      </c>
      <c r="N36" s="10"/>
      <c r="O36" s="10">
        <v>-31328472338</v>
      </c>
      <c r="P36" s="10"/>
      <c r="Q36" s="10">
        <v>-77841569942</v>
      </c>
      <c r="R36" s="10"/>
      <c r="S36" s="10">
        <v>-109170042280</v>
      </c>
      <c r="U36" s="5">
        <v>8.2882983231583579E-2</v>
      </c>
    </row>
    <row r="37" spans="1:21" ht="18.75" x14ac:dyDescent="0.45">
      <c r="A37" s="13" t="s">
        <v>47</v>
      </c>
      <c r="C37" s="10">
        <v>0</v>
      </c>
      <c r="D37" s="10"/>
      <c r="E37" s="10">
        <v>9963502906</v>
      </c>
      <c r="F37" s="10"/>
      <c r="G37" s="10">
        <v>-10857520724</v>
      </c>
      <c r="H37" s="10"/>
      <c r="I37" s="10">
        <v>-894017818</v>
      </c>
      <c r="K37" s="5">
        <v>-2.9194988462371571E-3</v>
      </c>
      <c r="M37" s="10">
        <v>0</v>
      </c>
      <c r="N37" s="10"/>
      <c r="O37" s="10">
        <v>0</v>
      </c>
      <c r="P37" s="10"/>
      <c r="Q37" s="10">
        <v>-43105740875</v>
      </c>
      <c r="R37" s="10"/>
      <c r="S37" s="10">
        <v>-43105740875</v>
      </c>
      <c r="U37" s="5">
        <v>3.2726307726109016E-2</v>
      </c>
    </row>
    <row r="38" spans="1:21" ht="18.75" x14ac:dyDescent="0.45">
      <c r="A38" s="13" t="s">
        <v>48</v>
      </c>
      <c r="C38" s="10">
        <v>0</v>
      </c>
      <c r="D38" s="10"/>
      <c r="E38" s="10">
        <v>234446311</v>
      </c>
      <c r="F38" s="10"/>
      <c r="G38" s="10">
        <v>0</v>
      </c>
      <c r="H38" s="10"/>
      <c r="I38" s="10">
        <v>234446311</v>
      </c>
      <c r="K38" s="5">
        <v>7.6560636789126926E-4</v>
      </c>
      <c r="M38" s="10">
        <v>0</v>
      </c>
      <c r="N38" s="10"/>
      <c r="O38" s="10">
        <v>234446311</v>
      </c>
      <c r="P38" s="10"/>
      <c r="Q38" s="10">
        <v>0</v>
      </c>
      <c r="R38" s="10"/>
      <c r="S38" s="10">
        <v>234446311</v>
      </c>
      <c r="U38" s="5">
        <v>-1.779939739647743E-4</v>
      </c>
    </row>
    <row r="39" spans="1:21" ht="18.75" x14ac:dyDescent="0.45">
      <c r="A39" s="13" t="s">
        <v>49</v>
      </c>
      <c r="C39" s="10">
        <v>0</v>
      </c>
      <c r="D39" s="10"/>
      <c r="E39" s="10">
        <v>-1021457574</v>
      </c>
      <c r="F39" s="10"/>
      <c r="G39" s="10">
        <v>635083136</v>
      </c>
      <c r="H39" s="10"/>
      <c r="I39" s="10">
        <v>-386374438</v>
      </c>
      <c r="K39" s="5">
        <v>-1.2617418839369599E-3</v>
      </c>
      <c r="M39" s="10">
        <v>0</v>
      </c>
      <c r="N39" s="10"/>
      <c r="O39" s="10">
        <v>0</v>
      </c>
      <c r="P39" s="10"/>
      <c r="Q39" s="10">
        <v>635083136</v>
      </c>
      <c r="R39" s="10"/>
      <c r="S39" s="10">
        <v>635083136</v>
      </c>
      <c r="U39" s="5">
        <v>-4.8216144110986342E-4</v>
      </c>
    </row>
    <row r="40" spans="1:21" ht="22.5" customHeight="1" x14ac:dyDescent="0.45">
      <c r="A40" s="13" t="s">
        <v>50</v>
      </c>
      <c r="C40" s="10">
        <v>0</v>
      </c>
      <c r="D40" s="10"/>
      <c r="E40" s="10">
        <v>1920789229</v>
      </c>
      <c r="F40" s="10"/>
      <c r="G40" s="10">
        <v>0</v>
      </c>
      <c r="H40" s="10"/>
      <c r="I40" s="10">
        <v>1920789229</v>
      </c>
      <c r="K40" s="5">
        <v>6.2725169734036091E-3</v>
      </c>
      <c r="M40" s="10">
        <v>0</v>
      </c>
      <c r="N40" s="10"/>
      <c r="O40" s="10">
        <v>1920789229</v>
      </c>
      <c r="P40" s="10"/>
      <c r="Q40" s="10">
        <v>0</v>
      </c>
      <c r="R40" s="10"/>
      <c r="S40" s="10">
        <v>1920789229</v>
      </c>
      <c r="U40" s="5">
        <v>-1.458282310180794E-3</v>
      </c>
    </row>
    <row r="41" spans="1:21" ht="18.75" x14ac:dyDescent="0.45">
      <c r="A41" s="13" t="s">
        <v>51</v>
      </c>
      <c r="C41" s="10">
        <v>672000000</v>
      </c>
      <c r="D41" s="10"/>
      <c r="E41" s="10">
        <v>6392542400</v>
      </c>
      <c r="F41" s="10"/>
      <c r="G41" s="10">
        <v>0</v>
      </c>
      <c r="H41" s="10"/>
      <c r="I41" s="10">
        <v>7064542400</v>
      </c>
      <c r="K41" s="5">
        <v>2.306992430210544E-2</v>
      </c>
      <c r="M41" s="10">
        <v>672000000</v>
      </c>
      <c r="N41" s="10"/>
      <c r="O41" s="10">
        <v>6057398419</v>
      </c>
      <c r="P41" s="10"/>
      <c r="Q41" s="10">
        <v>527480123</v>
      </c>
      <c r="R41" s="10"/>
      <c r="S41" s="10">
        <v>7256878542</v>
      </c>
      <c r="U41" s="5">
        <v>-5.5094944542346726E-3</v>
      </c>
    </row>
    <row r="42" spans="1:21" ht="18.75" x14ac:dyDescent="0.45">
      <c r="A42" s="13" t="s">
        <v>52</v>
      </c>
      <c r="C42" s="10">
        <v>0</v>
      </c>
      <c r="D42" s="10"/>
      <c r="E42" s="10">
        <v>67509817190</v>
      </c>
      <c r="F42" s="10"/>
      <c r="G42" s="10">
        <v>-51482051221</v>
      </c>
      <c r="H42" s="10"/>
      <c r="I42" s="10">
        <v>16027765969</v>
      </c>
      <c r="K42" s="5">
        <v>5.2340169638827795E-2</v>
      </c>
      <c r="M42" s="10">
        <v>4101545100</v>
      </c>
      <c r="N42" s="10"/>
      <c r="O42" s="10">
        <v>-5422307785</v>
      </c>
      <c r="P42" s="10"/>
      <c r="Q42" s="10">
        <v>-58526098788</v>
      </c>
      <c r="R42" s="10"/>
      <c r="S42" s="10">
        <v>-59846861473</v>
      </c>
      <c r="U42" s="5">
        <v>4.5436333194846544E-2</v>
      </c>
    </row>
    <row r="43" spans="1:21" ht="18.75" x14ac:dyDescent="0.45">
      <c r="A43" s="13" t="s">
        <v>53</v>
      </c>
      <c r="C43" s="10">
        <v>28382407200</v>
      </c>
      <c r="D43" s="10"/>
      <c r="E43" s="10">
        <v>63534863724</v>
      </c>
      <c r="F43" s="10"/>
      <c r="G43" s="10">
        <v>-74077570754</v>
      </c>
      <c r="H43" s="10"/>
      <c r="I43" s="10">
        <v>17839700170</v>
      </c>
      <c r="K43" s="5">
        <v>5.8257210331720502E-2</v>
      </c>
      <c r="M43" s="10">
        <v>28382407200</v>
      </c>
      <c r="N43" s="10"/>
      <c r="O43" s="10">
        <v>-20400393612</v>
      </c>
      <c r="P43" s="10"/>
      <c r="Q43" s="10">
        <v>-251891269661</v>
      </c>
      <c r="R43" s="10"/>
      <c r="S43" s="10">
        <v>-243909256073</v>
      </c>
      <c r="U43" s="5">
        <v>0.18517833609770482</v>
      </c>
    </row>
    <row r="44" spans="1:21" ht="18.75" x14ac:dyDescent="0.45">
      <c r="A44" s="13" t="s">
        <v>54</v>
      </c>
      <c r="C44" s="10">
        <v>0</v>
      </c>
      <c r="D44" s="10"/>
      <c r="E44" s="10">
        <v>3339194152</v>
      </c>
      <c r="F44" s="10"/>
      <c r="G44" s="10">
        <v>0</v>
      </c>
      <c r="H44" s="10"/>
      <c r="I44" s="10">
        <v>3339194152</v>
      </c>
      <c r="K44" s="5">
        <v>1.0904450982794465E-2</v>
      </c>
      <c r="M44" s="10">
        <v>3449159350</v>
      </c>
      <c r="N44" s="10"/>
      <c r="O44" s="10">
        <v>2894224591</v>
      </c>
      <c r="P44" s="10"/>
      <c r="Q44" s="10">
        <v>-2992121255</v>
      </c>
      <c r="R44" s="10"/>
      <c r="S44" s="10">
        <v>3351262686</v>
      </c>
      <c r="U44" s="5">
        <v>-2.5443120036169119E-3</v>
      </c>
    </row>
    <row r="45" spans="1:21" ht="18.75" x14ac:dyDescent="0.45">
      <c r="A45" s="13" t="s">
        <v>55</v>
      </c>
      <c r="C45" s="10">
        <v>8984091200</v>
      </c>
      <c r="D45" s="10"/>
      <c r="E45" s="10">
        <v>172323799881</v>
      </c>
      <c r="F45" s="10"/>
      <c r="G45" s="10">
        <v>-192340271464</v>
      </c>
      <c r="H45" s="10"/>
      <c r="I45" s="10">
        <v>-11032380383</v>
      </c>
      <c r="K45" s="5">
        <v>-3.6027270543077639E-2</v>
      </c>
      <c r="M45" s="10">
        <v>8984091200</v>
      </c>
      <c r="N45" s="10"/>
      <c r="O45" s="10">
        <v>-23257125396</v>
      </c>
      <c r="P45" s="10"/>
      <c r="Q45" s="10">
        <v>-353331062370</v>
      </c>
      <c r="R45" s="10"/>
      <c r="S45" s="10">
        <v>-367604096566</v>
      </c>
      <c r="U45" s="5">
        <v>0.27908869077284387</v>
      </c>
    </row>
    <row r="46" spans="1:21" ht="18.75" x14ac:dyDescent="0.45">
      <c r="A46" s="13" t="s">
        <v>199</v>
      </c>
      <c r="C46" s="10">
        <v>0</v>
      </c>
      <c r="D46" s="10"/>
      <c r="E46" s="10">
        <v>53252616492</v>
      </c>
      <c r="F46" s="10"/>
      <c r="G46" s="10">
        <v>0</v>
      </c>
      <c r="H46" s="10"/>
      <c r="I46" s="10">
        <v>53252616492</v>
      </c>
      <c r="K46" s="5">
        <v>0.17390140249699568</v>
      </c>
      <c r="M46" s="10">
        <v>18005775000</v>
      </c>
      <c r="N46" s="10"/>
      <c r="O46" s="10">
        <v>80377346954</v>
      </c>
      <c r="P46" s="10"/>
      <c r="Q46" s="10">
        <v>-14681909198</v>
      </c>
      <c r="R46" s="10"/>
      <c r="S46" s="10">
        <v>83701212756</v>
      </c>
      <c r="U46" s="5">
        <v>-6.3546794234316181E-2</v>
      </c>
    </row>
    <row r="47" spans="1:21" ht="18.75" x14ac:dyDescent="0.45">
      <c r="A47" s="13" t="s">
        <v>200</v>
      </c>
      <c r="C47" s="10">
        <v>0</v>
      </c>
      <c r="D47" s="10"/>
      <c r="E47" s="10">
        <v>17322670937</v>
      </c>
      <c r="F47" s="10"/>
      <c r="G47" s="10">
        <v>0</v>
      </c>
      <c r="H47" s="10"/>
      <c r="I47" s="10">
        <v>17322670937</v>
      </c>
      <c r="K47" s="5">
        <v>5.656880298812729E-2</v>
      </c>
      <c r="M47" s="10">
        <v>0</v>
      </c>
      <c r="N47" s="10"/>
      <c r="O47" s="10">
        <v>8255990234</v>
      </c>
      <c r="P47" s="10"/>
      <c r="Q47" s="10">
        <v>-23069147213</v>
      </c>
      <c r="R47" s="10"/>
      <c r="S47" s="10">
        <v>-14813156979</v>
      </c>
      <c r="U47" s="5">
        <v>1.1246296290225019E-2</v>
      </c>
    </row>
    <row r="48" spans="1:21" ht="18.75" x14ac:dyDescent="0.45">
      <c r="A48" s="13" t="s">
        <v>201</v>
      </c>
      <c r="C48" s="10">
        <v>0</v>
      </c>
      <c r="D48" s="10"/>
      <c r="E48" s="10">
        <v>15497518479</v>
      </c>
      <c r="F48" s="10"/>
      <c r="G48" s="10">
        <v>0</v>
      </c>
      <c r="H48" s="10"/>
      <c r="I48" s="10">
        <v>15497518479</v>
      </c>
      <c r="K48" s="5">
        <v>5.0608596840045893E-2</v>
      </c>
      <c r="M48" s="10">
        <v>0</v>
      </c>
      <c r="N48" s="10"/>
      <c r="O48" s="10">
        <v>15497518479</v>
      </c>
      <c r="P48" s="10"/>
      <c r="Q48" s="10">
        <v>0</v>
      </c>
      <c r="R48" s="10"/>
      <c r="S48" s="10">
        <v>15497518479</v>
      </c>
      <c r="U48" s="5">
        <v>-1.1765870356005452E-2</v>
      </c>
    </row>
    <row r="49" spans="1:21" ht="18.75" x14ac:dyDescent="0.45">
      <c r="A49" s="13" t="s">
        <v>57</v>
      </c>
      <c r="C49" s="10">
        <v>0</v>
      </c>
      <c r="D49" s="10"/>
      <c r="E49" s="10">
        <v>5055231121</v>
      </c>
      <c r="F49" s="10"/>
      <c r="G49" s="10">
        <v>0</v>
      </c>
      <c r="H49" s="10"/>
      <c r="I49" s="10">
        <v>5055231121</v>
      </c>
      <c r="K49" s="5">
        <v>1.6508330290595698E-2</v>
      </c>
      <c r="M49" s="10">
        <v>0</v>
      </c>
      <c r="N49" s="10"/>
      <c r="O49" s="10">
        <v>5055231121</v>
      </c>
      <c r="P49" s="10"/>
      <c r="Q49" s="10">
        <v>0</v>
      </c>
      <c r="R49" s="10"/>
      <c r="S49" s="10">
        <v>5055231121</v>
      </c>
      <c r="U49" s="5">
        <v>-3.8379818078570272E-3</v>
      </c>
    </row>
    <row r="50" spans="1:21" ht="18.75" x14ac:dyDescent="0.45">
      <c r="A50" s="13" t="s">
        <v>202</v>
      </c>
      <c r="C50" s="10">
        <v>0</v>
      </c>
      <c r="D50" s="10"/>
      <c r="E50" s="10">
        <v>7581166471</v>
      </c>
      <c r="F50" s="10"/>
      <c r="G50" s="10">
        <v>0</v>
      </c>
      <c r="H50" s="10"/>
      <c r="I50" s="10">
        <v>7581166471</v>
      </c>
      <c r="K50" s="5">
        <v>2.4757008551272882E-2</v>
      </c>
      <c r="M50" s="10">
        <v>0</v>
      </c>
      <c r="N50" s="10"/>
      <c r="O50" s="10">
        <v>7581166471</v>
      </c>
      <c r="P50" s="10"/>
      <c r="Q50" s="10">
        <v>0</v>
      </c>
      <c r="R50" s="10"/>
      <c r="S50" s="10">
        <v>7581166471</v>
      </c>
      <c r="U50" s="5">
        <v>-5.7556970792421377E-3</v>
      </c>
    </row>
    <row r="51" spans="1:21" ht="18.75" x14ac:dyDescent="0.45">
      <c r="A51" s="13" t="s">
        <v>60</v>
      </c>
      <c r="C51" s="10">
        <v>0</v>
      </c>
      <c r="D51" s="10"/>
      <c r="E51" s="10">
        <v>1174689884</v>
      </c>
      <c r="F51" s="10"/>
      <c r="G51" s="10">
        <v>-493959534</v>
      </c>
      <c r="H51" s="10"/>
      <c r="I51" s="10">
        <v>680730350</v>
      </c>
      <c r="K51" s="5">
        <v>2.2229886601920234E-3</v>
      </c>
      <c r="M51" s="10">
        <v>289956564</v>
      </c>
      <c r="N51" s="10"/>
      <c r="O51" s="10">
        <v>0</v>
      </c>
      <c r="P51" s="10"/>
      <c r="Q51" s="10">
        <v>-493959534</v>
      </c>
      <c r="R51" s="10"/>
      <c r="S51" s="10">
        <v>-204002970</v>
      </c>
      <c r="U51" s="5">
        <v>1.5488108631795292E-4</v>
      </c>
    </row>
    <row r="52" spans="1:21" ht="18.75" x14ac:dyDescent="0.45">
      <c r="A52" s="13" t="s">
        <v>203</v>
      </c>
      <c r="C52" s="10">
        <v>0</v>
      </c>
      <c r="D52" s="10"/>
      <c r="E52" s="10">
        <v>273346628</v>
      </c>
      <c r="F52" s="10"/>
      <c r="G52" s="10">
        <v>0</v>
      </c>
      <c r="H52" s="10"/>
      <c r="I52" s="10">
        <v>273346628</v>
      </c>
      <c r="K52" s="5">
        <v>8.9263899331905425E-4</v>
      </c>
      <c r="M52" s="10">
        <v>0</v>
      </c>
      <c r="N52" s="10"/>
      <c r="O52" s="10">
        <v>273346628</v>
      </c>
      <c r="P52" s="10"/>
      <c r="Q52" s="10">
        <v>0</v>
      </c>
      <c r="R52" s="10"/>
      <c r="S52" s="10">
        <v>273346628</v>
      </c>
      <c r="U52" s="5">
        <v>-2.0752748200670492E-4</v>
      </c>
    </row>
    <row r="53" spans="1:21" ht="18.75" x14ac:dyDescent="0.45">
      <c r="A53" s="13" t="s">
        <v>62</v>
      </c>
      <c r="C53" s="10">
        <v>0</v>
      </c>
      <c r="D53" s="10"/>
      <c r="E53" s="10">
        <v>213846636</v>
      </c>
      <c r="F53" s="10"/>
      <c r="G53" s="10">
        <v>285643556</v>
      </c>
      <c r="H53" s="10"/>
      <c r="I53" s="10">
        <v>499490192</v>
      </c>
      <c r="K53" s="5">
        <v>1.6311319639166031E-3</v>
      </c>
      <c r="M53" s="10">
        <v>241786000</v>
      </c>
      <c r="N53" s="10"/>
      <c r="O53" s="10">
        <v>5207501505</v>
      </c>
      <c r="P53" s="10"/>
      <c r="Q53" s="10">
        <v>21569136298</v>
      </c>
      <c r="R53" s="10"/>
      <c r="S53" s="10">
        <v>27018423803</v>
      </c>
      <c r="U53" s="5">
        <v>-2.0512656404989969E-2</v>
      </c>
    </row>
    <row r="54" spans="1:21" ht="18.75" x14ac:dyDescent="0.45">
      <c r="A54" s="13" t="s">
        <v>63</v>
      </c>
      <c r="C54" s="10">
        <v>0</v>
      </c>
      <c r="D54" s="10"/>
      <c r="E54" s="10">
        <v>2558266</v>
      </c>
      <c r="F54" s="10"/>
      <c r="G54" s="10">
        <v>812175437</v>
      </c>
      <c r="H54" s="10"/>
      <c r="I54" s="10">
        <v>814733703</v>
      </c>
      <c r="K54" s="5">
        <v>2.6605891493529793E-3</v>
      </c>
      <c r="M54" s="10">
        <v>0</v>
      </c>
      <c r="N54" s="10"/>
      <c r="O54" s="10">
        <v>0</v>
      </c>
      <c r="P54" s="10"/>
      <c r="Q54" s="10">
        <v>812175437</v>
      </c>
      <c r="R54" s="10"/>
      <c r="S54" s="10">
        <v>812175437</v>
      </c>
      <c r="U54" s="5">
        <v>-6.1661167954230338E-4</v>
      </c>
    </row>
    <row r="55" spans="1:21" ht="18.75" x14ac:dyDescent="0.45">
      <c r="A55" s="13" t="s">
        <v>64</v>
      </c>
      <c r="C55" s="10">
        <v>0</v>
      </c>
      <c r="D55" s="10"/>
      <c r="E55" s="10">
        <v>3917829384</v>
      </c>
      <c r="F55" s="10"/>
      <c r="G55" s="10">
        <v>0</v>
      </c>
      <c r="H55" s="10"/>
      <c r="I55" s="10">
        <v>3917829384</v>
      </c>
      <c r="K55" s="5">
        <v>1.2794038481168205E-2</v>
      </c>
      <c r="M55" s="10">
        <v>0</v>
      </c>
      <c r="N55" s="10"/>
      <c r="O55" s="10">
        <v>4043707849</v>
      </c>
      <c r="P55" s="10"/>
      <c r="Q55" s="10">
        <v>0</v>
      </c>
      <c r="R55" s="10"/>
      <c r="S55" s="10">
        <v>4043707849</v>
      </c>
      <c r="U55" s="5">
        <v>-3.0700232668453438E-3</v>
      </c>
    </row>
    <row r="56" spans="1:21" ht="18.75" x14ac:dyDescent="0.45">
      <c r="A56" s="13" t="s">
        <v>65</v>
      </c>
      <c r="C56" s="10">
        <v>0</v>
      </c>
      <c r="D56" s="10"/>
      <c r="E56" s="10">
        <v>47309956941</v>
      </c>
      <c r="F56" s="10"/>
      <c r="G56" s="10">
        <v>-43092739155</v>
      </c>
      <c r="H56" s="10"/>
      <c r="I56" s="10">
        <v>4217217786</v>
      </c>
      <c r="K56" s="5">
        <v>1.3771719324455142E-2</v>
      </c>
      <c r="M56" s="10">
        <v>1560189375</v>
      </c>
      <c r="N56" s="10"/>
      <c r="O56" s="10">
        <v>-222423657749</v>
      </c>
      <c r="P56" s="10"/>
      <c r="Q56" s="10">
        <v>-43092739155</v>
      </c>
      <c r="R56" s="10"/>
      <c r="S56" s="10">
        <v>-263956207529</v>
      </c>
      <c r="U56" s="5">
        <v>0.20039818127382431</v>
      </c>
    </row>
    <row r="57" spans="1:21" ht="18.75" x14ac:dyDescent="0.45">
      <c r="A57" s="13" t="s">
        <v>68</v>
      </c>
      <c r="C57" s="10">
        <v>0</v>
      </c>
      <c r="D57" s="10"/>
      <c r="E57" s="10">
        <v>10510015609</v>
      </c>
      <c r="F57" s="10"/>
      <c r="G57" s="10">
        <v>0</v>
      </c>
      <c r="H57" s="10"/>
      <c r="I57" s="10">
        <v>10510015609</v>
      </c>
      <c r="K57" s="5">
        <v>3.4321439491052756E-2</v>
      </c>
      <c r="M57" s="10">
        <v>5107693000</v>
      </c>
      <c r="N57" s="10"/>
      <c r="O57" s="10">
        <v>-3503338536</v>
      </c>
      <c r="P57" s="10"/>
      <c r="Q57" s="10">
        <v>-3532201942</v>
      </c>
      <c r="R57" s="10"/>
      <c r="S57" s="10">
        <v>-1927847478</v>
      </c>
      <c r="U57" s="5">
        <v>1.4636410031087579E-3</v>
      </c>
    </row>
    <row r="58" spans="1:21" ht="18.75" x14ac:dyDescent="0.45">
      <c r="A58" s="13" t="s">
        <v>69</v>
      </c>
      <c r="C58" s="10">
        <v>0</v>
      </c>
      <c r="D58" s="10"/>
      <c r="E58" s="10">
        <v>-527699938</v>
      </c>
      <c r="F58" s="10"/>
      <c r="G58" s="10">
        <v>497621893</v>
      </c>
      <c r="H58" s="10"/>
      <c r="I58" s="10">
        <v>-30078045</v>
      </c>
      <c r="K58" s="5">
        <v>-9.8222670629780775E-5</v>
      </c>
      <c r="M58" s="10">
        <v>52066750</v>
      </c>
      <c r="N58" s="10"/>
      <c r="O58" s="10">
        <v>0</v>
      </c>
      <c r="P58" s="10"/>
      <c r="Q58" s="10">
        <v>497621893</v>
      </c>
      <c r="R58" s="10"/>
      <c r="S58" s="10">
        <v>549688643</v>
      </c>
      <c r="U58" s="5">
        <v>-4.1732909165234899E-4</v>
      </c>
    </row>
    <row r="59" spans="1:21" ht="18.75" x14ac:dyDescent="0.45">
      <c r="A59" s="13" t="s">
        <v>18</v>
      </c>
      <c r="C59" s="16" t="s">
        <v>218</v>
      </c>
      <c r="D59" s="14"/>
      <c r="E59" s="16" t="s">
        <v>218</v>
      </c>
      <c r="F59" s="6"/>
      <c r="G59" s="10">
        <v>0</v>
      </c>
      <c r="H59" s="10"/>
      <c r="I59" s="10">
        <v>0</v>
      </c>
      <c r="K59" s="16" t="s">
        <v>218</v>
      </c>
      <c r="L59" s="6"/>
      <c r="M59" s="10">
        <v>0</v>
      </c>
      <c r="N59" s="10"/>
      <c r="O59" s="10">
        <v>0</v>
      </c>
      <c r="P59" s="10"/>
      <c r="Q59" s="10">
        <v>-8481897608</v>
      </c>
      <c r="R59" s="10"/>
      <c r="S59" s="10">
        <v>-8481897608</v>
      </c>
      <c r="U59" s="5">
        <v>6.4395411280761565E-3</v>
      </c>
    </row>
    <row r="60" spans="1:21" ht="18.75" x14ac:dyDescent="0.45">
      <c r="A60" s="13" t="s">
        <v>161</v>
      </c>
      <c r="C60" s="16" t="s">
        <v>218</v>
      </c>
      <c r="D60" s="14"/>
      <c r="E60" s="16" t="s">
        <v>218</v>
      </c>
      <c r="F60" s="6"/>
      <c r="G60" s="10">
        <v>0</v>
      </c>
      <c r="H60" s="10"/>
      <c r="I60" s="10">
        <v>0</v>
      </c>
      <c r="K60" s="16" t="s">
        <v>218</v>
      </c>
      <c r="L60" s="6"/>
      <c r="M60" s="10">
        <v>0</v>
      </c>
      <c r="N60" s="10"/>
      <c r="O60" s="10">
        <v>0</v>
      </c>
      <c r="P60" s="10"/>
      <c r="Q60" s="10">
        <v>-17304075933</v>
      </c>
      <c r="R60" s="10"/>
      <c r="S60" s="10">
        <v>-17304075933</v>
      </c>
      <c r="U60" s="5">
        <v>1.31374267650681E-2</v>
      </c>
    </row>
    <row r="61" spans="1:21" ht="18.75" x14ac:dyDescent="0.45">
      <c r="A61" s="13" t="s">
        <v>162</v>
      </c>
      <c r="C61" s="16" t="s">
        <v>218</v>
      </c>
      <c r="D61" s="14"/>
      <c r="E61" s="16" t="s">
        <v>218</v>
      </c>
      <c r="F61" s="6"/>
      <c r="G61" s="10">
        <v>0</v>
      </c>
      <c r="H61" s="10"/>
      <c r="I61" s="10">
        <v>0</v>
      </c>
      <c r="K61" s="16" t="s">
        <v>218</v>
      </c>
      <c r="L61" s="6"/>
      <c r="M61" s="10">
        <v>0</v>
      </c>
      <c r="N61" s="10"/>
      <c r="O61" s="10">
        <v>0</v>
      </c>
      <c r="P61" s="10"/>
      <c r="Q61" s="10">
        <v>19512514430</v>
      </c>
      <c r="R61" s="10"/>
      <c r="S61" s="10">
        <v>19512514430</v>
      </c>
      <c r="U61" s="5">
        <v>-1.4814095263971558E-2</v>
      </c>
    </row>
    <row r="62" spans="1:21" ht="18.75" x14ac:dyDescent="0.45">
      <c r="A62" s="13" t="s">
        <v>163</v>
      </c>
      <c r="C62" s="16" t="s">
        <v>218</v>
      </c>
      <c r="D62" s="14"/>
      <c r="E62" s="16" t="s">
        <v>218</v>
      </c>
      <c r="F62" s="6"/>
      <c r="G62" s="10">
        <v>0</v>
      </c>
      <c r="H62" s="10"/>
      <c r="I62" s="10">
        <v>0</v>
      </c>
      <c r="K62" s="16" t="s">
        <v>218</v>
      </c>
      <c r="L62" s="6"/>
      <c r="M62" s="10">
        <v>0</v>
      </c>
      <c r="N62" s="10"/>
      <c r="O62" s="10">
        <v>0</v>
      </c>
      <c r="P62" s="10"/>
      <c r="Q62" s="10">
        <v>-56098568415</v>
      </c>
      <c r="R62" s="10"/>
      <c r="S62" s="10">
        <v>-56098568415</v>
      </c>
      <c r="U62" s="5">
        <v>4.2590591779115776E-2</v>
      </c>
    </row>
    <row r="63" spans="1:21" ht="18.75" x14ac:dyDescent="0.45">
      <c r="A63" s="13" t="s">
        <v>204</v>
      </c>
      <c r="C63" s="16" t="s">
        <v>218</v>
      </c>
      <c r="D63" s="14"/>
      <c r="E63" s="16" t="s">
        <v>218</v>
      </c>
      <c r="F63" s="6"/>
      <c r="G63" s="10">
        <v>0</v>
      </c>
      <c r="H63" s="10"/>
      <c r="I63" s="10">
        <v>0</v>
      </c>
      <c r="K63" s="16" t="s">
        <v>218</v>
      </c>
      <c r="L63" s="6"/>
      <c r="M63" s="10">
        <v>0</v>
      </c>
      <c r="N63" s="10"/>
      <c r="O63" s="10">
        <v>0</v>
      </c>
      <c r="P63" s="10"/>
      <c r="Q63" s="10">
        <v>-89975032883</v>
      </c>
      <c r="R63" s="10"/>
      <c r="S63" s="10">
        <v>-89975032883</v>
      </c>
      <c r="U63" s="5">
        <v>6.8309940950431136E-2</v>
      </c>
    </row>
    <row r="64" spans="1:21" ht="18.75" x14ac:dyDescent="0.45">
      <c r="A64" s="13" t="s">
        <v>164</v>
      </c>
      <c r="C64" s="16" t="s">
        <v>218</v>
      </c>
      <c r="D64" s="14"/>
      <c r="E64" s="16" t="s">
        <v>218</v>
      </c>
      <c r="F64" s="6"/>
      <c r="G64" s="10">
        <v>0</v>
      </c>
      <c r="H64" s="10"/>
      <c r="I64" s="10">
        <v>0</v>
      </c>
      <c r="K64" s="16" t="s">
        <v>218</v>
      </c>
      <c r="L64" s="6"/>
      <c r="M64" s="10">
        <v>0</v>
      </c>
      <c r="N64" s="10"/>
      <c r="O64" s="10">
        <v>0</v>
      </c>
      <c r="P64" s="10"/>
      <c r="Q64" s="10">
        <v>-209533232</v>
      </c>
      <c r="R64" s="10"/>
      <c r="S64" s="10">
        <v>-209533232</v>
      </c>
      <c r="U64" s="5">
        <v>1.5907971629957964E-4</v>
      </c>
    </row>
    <row r="65" spans="1:21" ht="18.75" x14ac:dyDescent="0.45">
      <c r="A65" s="13" t="s">
        <v>166</v>
      </c>
      <c r="C65" s="16" t="s">
        <v>218</v>
      </c>
      <c r="D65" s="14"/>
      <c r="E65" s="16" t="s">
        <v>218</v>
      </c>
      <c r="F65" s="6"/>
      <c r="G65" s="10">
        <v>0</v>
      </c>
      <c r="H65" s="10"/>
      <c r="I65" s="10">
        <v>0</v>
      </c>
      <c r="K65" s="16" t="s">
        <v>218</v>
      </c>
      <c r="L65" s="6"/>
      <c r="M65" s="10">
        <v>0</v>
      </c>
      <c r="N65" s="10"/>
      <c r="O65" s="10">
        <v>0</v>
      </c>
      <c r="P65" s="10"/>
      <c r="Q65" s="10">
        <v>-9740409024</v>
      </c>
      <c r="R65" s="10"/>
      <c r="S65" s="10">
        <v>-9740409024</v>
      </c>
      <c r="U65" s="5">
        <v>7.3950155275597776E-3</v>
      </c>
    </row>
    <row r="66" spans="1:21" ht="18.75" x14ac:dyDescent="0.45">
      <c r="A66" s="13" t="s">
        <v>205</v>
      </c>
      <c r="C66" s="16" t="s">
        <v>218</v>
      </c>
      <c r="D66" s="14"/>
      <c r="E66" s="16" t="s">
        <v>218</v>
      </c>
      <c r="F66" s="6"/>
      <c r="G66" s="10">
        <v>0</v>
      </c>
      <c r="H66" s="10"/>
      <c r="I66" s="10">
        <v>0</v>
      </c>
      <c r="K66" s="16" t="s">
        <v>218</v>
      </c>
      <c r="L66" s="6"/>
      <c r="M66" s="10">
        <v>0</v>
      </c>
      <c r="N66" s="10"/>
      <c r="O66" s="10">
        <v>0</v>
      </c>
      <c r="P66" s="10"/>
      <c r="Q66" s="10">
        <v>5586185265</v>
      </c>
      <c r="R66" s="10"/>
      <c r="S66" s="10">
        <v>5586185265</v>
      </c>
      <c r="U66" s="5">
        <v>-4.2410874813074619E-3</v>
      </c>
    </row>
    <row r="67" spans="1:21" ht="18.75" x14ac:dyDescent="0.45">
      <c r="A67" s="13" t="s">
        <v>123</v>
      </c>
      <c r="C67" s="16" t="s">
        <v>218</v>
      </c>
      <c r="D67" s="14"/>
      <c r="E67" s="16" t="s">
        <v>218</v>
      </c>
      <c r="F67" s="6"/>
      <c r="G67" s="10">
        <v>0</v>
      </c>
      <c r="H67" s="10"/>
      <c r="I67" s="10">
        <v>0</v>
      </c>
      <c r="K67" s="16" t="s">
        <v>218</v>
      </c>
      <c r="L67" s="6"/>
      <c r="M67" s="10">
        <v>2299121400</v>
      </c>
      <c r="N67" s="10"/>
      <c r="O67" s="10">
        <v>0</v>
      </c>
      <c r="P67" s="10"/>
      <c r="Q67" s="10">
        <v>-7399828598</v>
      </c>
      <c r="R67" s="10"/>
      <c r="S67" s="10">
        <v>-5100707198</v>
      </c>
      <c r="U67" s="5">
        <v>3.8725076983734197E-3</v>
      </c>
    </row>
    <row r="68" spans="1:21" ht="18.75" x14ac:dyDescent="0.45">
      <c r="A68" s="13" t="s">
        <v>206</v>
      </c>
      <c r="C68" s="16" t="s">
        <v>218</v>
      </c>
      <c r="D68" s="14"/>
      <c r="E68" s="16" t="s">
        <v>218</v>
      </c>
      <c r="F68" s="6"/>
      <c r="G68" s="10">
        <v>0</v>
      </c>
      <c r="H68" s="10"/>
      <c r="I68" s="10">
        <v>0</v>
      </c>
      <c r="K68" s="16" t="s">
        <v>218</v>
      </c>
      <c r="L68" s="6"/>
      <c r="M68" s="10">
        <v>0</v>
      </c>
      <c r="N68" s="10"/>
      <c r="O68" s="10">
        <v>0</v>
      </c>
      <c r="P68" s="10"/>
      <c r="Q68" s="10">
        <v>2895456955</v>
      </c>
      <c r="R68" s="10"/>
      <c r="S68" s="10">
        <v>2895456955</v>
      </c>
      <c r="U68" s="5">
        <v>-2.1982597536559009E-3</v>
      </c>
    </row>
    <row r="69" spans="1:21" ht="18.75" x14ac:dyDescent="0.45">
      <c r="A69" s="13" t="s">
        <v>168</v>
      </c>
      <c r="C69" s="16" t="s">
        <v>218</v>
      </c>
      <c r="D69" s="14"/>
      <c r="E69" s="16" t="s">
        <v>218</v>
      </c>
      <c r="F69" s="6"/>
      <c r="G69" s="10">
        <v>0</v>
      </c>
      <c r="H69" s="10"/>
      <c r="I69" s="10">
        <v>0</v>
      </c>
      <c r="K69" s="16" t="s">
        <v>218</v>
      </c>
      <c r="L69" s="6"/>
      <c r="M69" s="10">
        <v>0</v>
      </c>
      <c r="N69" s="10"/>
      <c r="O69" s="10">
        <v>0</v>
      </c>
      <c r="P69" s="10"/>
      <c r="Q69" s="10">
        <v>-1581822484</v>
      </c>
      <c r="R69" s="10"/>
      <c r="S69" s="10">
        <v>-1581822484</v>
      </c>
      <c r="U69" s="5">
        <v>1.2009353818921494E-3</v>
      </c>
    </row>
    <row r="70" spans="1:21" ht="18.75" x14ac:dyDescent="0.45">
      <c r="A70" s="13" t="s">
        <v>127</v>
      </c>
      <c r="C70" s="16" t="s">
        <v>218</v>
      </c>
      <c r="D70" s="14"/>
      <c r="E70" s="16" t="s">
        <v>218</v>
      </c>
      <c r="F70" s="6"/>
      <c r="G70" s="10">
        <v>0</v>
      </c>
      <c r="H70" s="10"/>
      <c r="I70" s="10">
        <v>0</v>
      </c>
      <c r="K70" s="16" t="s">
        <v>218</v>
      </c>
      <c r="L70" s="6"/>
      <c r="M70" s="10">
        <v>6659510</v>
      </c>
      <c r="N70" s="10"/>
      <c r="O70" s="10">
        <v>0</v>
      </c>
      <c r="P70" s="10"/>
      <c r="Q70" s="10">
        <v>442294710</v>
      </c>
      <c r="R70" s="10"/>
      <c r="S70" s="10">
        <v>448954220</v>
      </c>
      <c r="U70" s="5">
        <v>-3.4085051458137704E-4</v>
      </c>
    </row>
    <row r="71" spans="1:21" ht="18.75" x14ac:dyDescent="0.45">
      <c r="A71" s="13" t="s">
        <v>170</v>
      </c>
      <c r="C71" s="16" t="s">
        <v>218</v>
      </c>
      <c r="D71" s="14"/>
      <c r="E71" s="16" t="s">
        <v>218</v>
      </c>
      <c r="F71" s="6"/>
      <c r="G71" s="10">
        <v>0</v>
      </c>
      <c r="H71" s="10"/>
      <c r="I71" s="10">
        <v>0</v>
      </c>
      <c r="K71" s="16" t="s">
        <v>218</v>
      </c>
      <c r="L71" s="6"/>
      <c r="M71" s="10">
        <v>0</v>
      </c>
      <c r="N71" s="10"/>
      <c r="O71" s="10">
        <v>0</v>
      </c>
      <c r="P71" s="10"/>
      <c r="Q71" s="10">
        <v>-12318657820</v>
      </c>
      <c r="R71" s="10"/>
      <c r="S71" s="10">
        <v>-12318657820</v>
      </c>
      <c r="U71" s="5">
        <v>9.352447688093686E-3</v>
      </c>
    </row>
    <row r="72" spans="1:21" ht="18.75" x14ac:dyDescent="0.45">
      <c r="A72" s="13" t="s">
        <v>30</v>
      </c>
      <c r="C72" s="16" t="s">
        <v>218</v>
      </c>
      <c r="D72" s="14"/>
      <c r="E72" s="16" t="s">
        <v>218</v>
      </c>
      <c r="F72" s="6"/>
      <c r="G72" s="10">
        <v>0</v>
      </c>
      <c r="H72" s="10"/>
      <c r="I72" s="10">
        <v>0</v>
      </c>
      <c r="K72" s="16" t="s">
        <v>218</v>
      </c>
      <c r="L72" s="6"/>
      <c r="M72" s="10">
        <v>0</v>
      </c>
      <c r="N72" s="10"/>
      <c r="O72" s="10">
        <v>0</v>
      </c>
      <c r="P72" s="10"/>
      <c r="Q72" s="10">
        <v>-15339856752</v>
      </c>
      <c r="R72" s="10"/>
      <c r="S72" s="10">
        <v>-15339856752</v>
      </c>
      <c r="U72" s="5">
        <v>1.1646172002846551E-2</v>
      </c>
    </row>
    <row r="73" spans="1:21" ht="18.75" x14ac:dyDescent="0.45">
      <c r="A73" s="13" t="s">
        <v>171</v>
      </c>
      <c r="C73" s="16" t="s">
        <v>218</v>
      </c>
      <c r="D73" s="14"/>
      <c r="E73" s="16" t="s">
        <v>218</v>
      </c>
      <c r="F73" s="6"/>
      <c r="G73" s="10">
        <v>0</v>
      </c>
      <c r="H73" s="10"/>
      <c r="I73" s="10">
        <v>0</v>
      </c>
      <c r="K73" s="16" t="s">
        <v>218</v>
      </c>
      <c r="L73" s="6"/>
      <c r="M73" s="10">
        <v>0</v>
      </c>
      <c r="N73" s="10"/>
      <c r="O73" s="10">
        <v>0</v>
      </c>
      <c r="P73" s="10"/>
      <c r="Q73" s="10">
        <v>-15678109599</v>
      </c>
      <c r="R73" s="10"/>
      <c r="S73" s="10">
        <v>-15678109599</v>
      </c>
      <c r="U73" s="5">
        <v>1.1902976932664486E-2</v>
      </c>
    </row>
    <row r="74" spans="1:21" ht="18.75" x14ac:dyDescent="0.45">
      <c r="A74" s="13" t="s">
        <v>172</v>
      </c>
      <c r="C74" s="16" t="s">
        <v>218</v>
      </c>
      <c r="D74" s="14"/>
      <c r="E74" s="16" t="s">
        <v>218</v>
      </c>
      <c r="F74" s="6"/>
      <c r="G74" s="10">
        <v>0</v>
      </c>
      <c r="H74" s="10"/>
      <c r="I74" s="10">
        <v>0</v>
      </c>
      <c r="K74" s="16" t="s">
        <v>218</v>
      </c>
      <c r="L74" s="6"/>
      <c r="M74" s="10">
        <v>0</v>
      </c>
      <c r="N74" s="10"/>
      <c r="O74" s="10">
        <v>0</v>
      </c>
      <c r="P74" s="10"/>
      <c r="Q74" s="10">
        <v>-2094155541</v>
      </c>
      <c r="R74" s="10"/>
      <c r="S74" s="10">
        <v>-2094155541</v>
      </c>
      <c r="U74" s="5">
        <v>1.5899037406604442E-3</v>
      </c>
    </row>
    <row r="75" spans="1:21" ht="18.75" x14ac:dyDescent="0.45">
      <c r="A75" s="13" t="s">
        <v>173</v>
      </c>
      <c r="C75" s="16" t="s">
        <v>218</v>
      </c>
      <c r="D75" s="14"/>
      <c r="E75" s="16" t="s">
        <v>218</v>
      </c>
      <c r="F75" s="6"/>
      <c r="G75" s="10">
        <v>0</v>
      </c>
      <c r="H75" s="10"/>
      <c r="I75" s="10">
        <v>0</v>
      </c>
      <c r="K75" s="16" t="s">
        <v>218</v>
      </c>
      <c r="L75" s="6"/>
      <c r="M75" s="10">
        <v>0</v>
      </c>
      <c r="N75" s="10"/>
      <c r="O75" s="10">
        <v>0</v>
      </c>
      <c r="P75" s="10"/>
      <c r="Q75" s="10">
        <v>-664388756</v>
      </c>
      <c r="R75" s="10"/>
      <c r="S75" s="10">
        <v>-664388756</v>
      </c>
      <c r="U75" s="5">
        <v>5.044105596438785E-4</v>
      </c>
    </row>
    <row r="76" spans="1:21" ht="18.75" x14ac:dyDescent="0.45">
      <c r="A76" s="13" t="s">
        <v>174</v>
      </c>
      <c r="C76" s="16" t="s">
        <v>218</v>
      </c>
      <c r="D76" s="14"/>
      <c r="E76" s="16" t="s">
        <v>218</v>
      </c>
      <c r="F76" s="6"/>
      <c r="G76" s="10">
        <v>0</v>
      </c>
      <c r="H76" s="10"/>
      <c r="I76" s="10">
        <v>0</v>
      </c>
      <c r="K76" s="16" t="s">
        <v>218</v>
      </c>
      <c r="L76" s="6"/>
      <c r="M76" s="10">
        <v>0</v>
      </c>
      <c r="N76" s="10"/>
      <c r="O76" s="10">
        <v>0</v>
      </c>
      <c r="P76" s="10"/>
      <c r="Q76" s="10">
        <v>779269632</v>
      </c>
      <c r="R76" s="10"/>
      <c r="S76" s="10">
        <v>779269632</v>
      </c>
      <c r="U76" s="5">
        <v>-5.9162926470507468E-4</v>
      </c>
    </row>
    <row r="77" spans="1:21" ht="18.75" x14ac:dyDescent="0.45">
      <c r="A77" s="13" t="s">
        <v>175</v>
      </c>
      <c r="C77" s="16" t="s">
        <v>218</v>
      </c>
      <c r="D77" s="14"/>
      <c r="E77" s="16" t="s">
        <v>218</v>
      </c>
      <c r="F77" s="6"/>
      <c r="G77" s="10">
        <v>0</v>
      </c>
      <c r="H77" s="10"/>
      <c r="I77" s="10">
        <v>0</v>
      </c>
      <c r="K77" s="16" t="s">
        <v>218</v>
      </c>
      <c r="L77" s="6"/>
      <c r="M77" s="10">
        <v>0</v>
      </c>
      <c r="N77" s="10"/>
      <c r="O77" s="10">
        <v>0</v>
      </c>
      <c r="P77" s="10"/>
      <c r="Q77" s="10">
        <v>-896098786</v>
      </c>
      <c r="R77" s="10"/>
      <c r="S77" s="10">
        <v>-896098786</v>
      </c>
      <c r="U77" s="5">
        <v>6.8032712182513233E-4</v>
      </c>
    </row>
    <row r="78" spans="1:21" ht="18.75" x14ac:dyDescent="0.45">
      <c r="A78" s="13" t="s">
        <v>207</v>
      </c>
      <c r="C78" s="16" t="s">
        <v>218</v>
      </c>
      <c r="D78" s="14"/>
      <c r="E78" s="16" t="s">
        <v>218</v>
      </c>
      <c r="F78" s="6"/>
      <c r="G78" s="10">
        <v>0</v>
      </c>
      <c r="H78" s="10"/>
      <c r="I78" s="10">
        <v>0</v>
      </c>
      <c r="K78" s="16" t="s">
        <v>218</v>
      </c>
      <c r="L78" s="6"/>
      <c r="M78" s="10">
        <v>600000000</v>
      </c>
      <c r="N78" s="10"/>
      <c r="O78" s="10">
        <v>0</v>
      </c>
      <c r="P78" s="10"/>
      <c r="Q78" s="10">
        <v>-29876601420</v>
      </c>
      <c r="R78" s="10"/>
      <c r="S78" s="10">
        <v>-29276601420</v>
      </c>
      <c r="U78" s="5">
        <v>2.2227087339107478E-2</v>
      </c>
    </row>
    <row r="79" spans="1:21" ht="18.75" x14ac:dyDescent="0.45">
      <c r="A79" s="13" t="s">
        <v>176</v>
      </c>
      <c r="C79" s="16" t="s">
        <v>218</v>
      </c>
      <c r="D79" s="14"/>
      <c r="E79" s="16" t="s">
        <v>218</v>
      </c>
      <c r="F79" s="6"/>
      <c r="G79" s="10">
        <v>0</v>
      </c>
      <c r="H79" s="10"/>
      <c r="I79" s="10">
        <v>0</v>
      </c>
      <c r="K79" s="16" t="s">
        <v>218</v>
      </c>
      <c r="L79" s="6"/>
      <c r="M79" s="10">
        <v>0</v>
      </c>
      <c r="N79" s="10"/>
      <c r="O79" s="10">
        <v>0</v>
      </c>
      <c r="P79" s="10"/>
      <c r="Q79" s="10">
        <v>1265812438</v>
      </c>
      <c r="R79" s="10"/>
      <c r="S79" s="10">
        <v>1265812438</v>
      </c>
      <c r="U79" s="5">
        <v>-9.6101740809075682E-4</v>
      </c>
    </row>
    <row r="80" spans="1:21" ht="18.75" x14ac:dyDescent="0.45">
      <c r="A80" s="13" t="s">
        <v>177</v>
      </c>
      <c r="C80" s="16" t="s">
        <v>218</v>
      </c>
      <c r="D80" s="14"/>
      <c r="E80" s="16" t="s">
        <v>218</v>
      </c>
      <c r="F80" s="6"/>
      <c r="G80" s="10">
        <v>0</v>
      </c>
      <c r="H80" s="10"/>
      <c r="I80" s="10">
        <v>0</v>
      </c>
      <c r="K80" s="16" t="s">
        <v>218</v>
      </c>
      <c r="L80" s="6"/>
      <c r="M80" s="10">
        <v>0</v>
      </c>
      <c r="N80" s="10"/>
      <c r="O80" s="10">
        <v>0</v>
      </c>
      <c r="P80" s="10"/>
      <c r="Q80" s="10">
        <v>6500608452</v>
      </c>
      <c r="R80" s="10"/>
      <c r="S80" s="10">
        <v>6500608452</v>
      </c>
      <c r="U80" s="5">
        <v>-4.9353266708490875E-3</v>
      </c>
    </row>
    <row r="81" spans="1:21" ht="18.75" x14ac:dyDescent="0.45">
      <c r="A81" s="13" t="s">
        <v>136</v>
      </c>
      <c r="C81" s="16" t="s">
        <v>218</v>
      </c>
      <c r="D81" s="14"/>
      <c r="E81" s="16" t="s">
        <v>218</v>
      </c>
      <c r="F81" s="6"/>
      <c r="G81" s="10">
        <v>0</v>
      </c>
      <c r="H81" s="10"/>
      <c r="I81" s="10">
        <v>0</v>
      </c>
      <c r="K81" s="16" t="s">
        <v>218</v>
      </c>
      <c r="L81" s="6"/>
      <c r="M81" s="10">
        <v>813696660</v>
      </c>
      <c r="N81" s="10"/>
      <c r="O81" s="10">
        <v>0</v>
      </c>
      <c r="P81" s="10"/>
      <c r="Q81" s="10">
        <v>6172056894</v>
      </c>
      <c r="R81" s="10"/>
      <c r="S81" s="10">
        <v>6985753554</v>
      </c>
      <c r="U81" s="5">
        <v>-5.3036536634394112E-3</v>
      </c>
    </row>
    <row r="82" spans="1:21" ht="18.75" x14ac:dyDescent="0.45">
      <c r="A82" s="13" t="s">
        <v>178</v>
      </c>
      <c r="C82" s="16" t="s">
        <v>218</v>
      </c>
      <c r="D82" s="14"/>
      <c r="E82" s="16" t="s">
        <v>218</v>
      </c>
      <c r="F82" s="6"/>
      <c r="G82" s="10">
        <v>0</v>
      </c>
      <c r="H82" s="10"/>
      <c r="I82" s="10">
        <v>0</v>
      </c>
      <c r="K82" s="16" t="s">
        <v>218</v>
      </c>
      <c r="L82" s="6"/>
      <c r="M82" s="10">
        <v>0</v>
      </c>
      <c r="N82" s="10"/>
      <c r="O82" s="10">
        <v>0</v>
      </c>
      <c r="P82" s="10"/>
      <c r="Q82" s="10">
        <v>1755398959</v>
      </c>
      <c r="R82" s="10"/>
      <c r="S82" s="10">
        <v>1755398959</v>
      </c>
      <c r="U82" s="5">
        <v>-1.3327163702142361E-3</v>
      </c>
    </row>
    <row r="83" spans="1:21" ht="18.75" x14ac:dyDescent="0.45">
      <c r="A83" s="13" t="s">
        <v>140</v>
      </c>
      <c r="C83" s="16" t="s">
        <v>218</v>
      </c>
      <c r="D83" s="14"/>
      <c r="E83" s="16" t="s">
        <v>218</v>
      </c>
      <c r="F83" s="6"/>
      <c r="G83" s="10">
        <v>0</v>
      </c>
      <c r="H83" s="10"/>
      <c r="I83" s="10">
        <v>0</v>
      </c>
      <c r="K83" s="16" t="s">
        <v>218</v>
      </c>
      <c r="L83" s="6"/>
      <c r="M83" s="10">
        <v>125822235</v>
      </c>
      <c r="N83" s="10"/>
      <c r="O83" s="10">
        <v>0</v>
      </c>
      <c r="P83" s="10"/>
      <c r="Q83" s="10">
        <v>1975402415</v>
      </c>
      <c r="R83" s="10"/>
      <c r="S83" s="10">
        <v>2101224650</v>
      </c>
      <c r="U83" s="5">
        <v>-1.5952706786085537E-3</v>
      </c>
    </row>
    <row r="84" spans="1:21" ht="18.75" x14ac:dyDescent="0.45">
      <c r="A84" s="13" t="s">
        <v>179</v>
      </c>
      <c r="C84" s="16" t="s">
        <v>218</v>
      </c>
      <c r="D84" s="14"/>
      <c r="E84" s="16" t="s">
        <v>218</v>
      </c>
      <c r="F84" s="6"/>
      <c r="G84" s="10">
        <v>0</v>
      </c>
      <c r="H84" s="10"/>
      <c r="I84" s="10">
        <v>0</v>
      </c>
      <c r="K84" s="16" t="s">
        <v>218</v>
      </c>
      <c r="L84" s="6"/>
      <c r="M84" s="10">
        <v>0</v>
      </c>
      <c r="N84" s="10"/>
      <c r="O84" s="10">
        <v>0</v>
      </c>
      <c r="P84" s="10"/>
      <c r="Q84" s="10">
        <v>3281198644</v>
      </c>
      <c r="R84" s="10"/>
      <c r="S84" s="10">
        <v>3281198644</v>
      </c>
      <c r="U84" s="5">
        <v>-2.4911186852216616E-3</v>
      </c>
    </row>
    <row r="85" spans="1:21" ht="18.75" x14ac:dyDescent="0.45">
      <c r="A85" s="13" t="s">
        <v>180</v>
      </c>
      <c r="C85" s="16" t="s">
        <v>218</v>
      </c>
      <c r="D85" s="14"/>
      <c r="E85" s="16" t="s">
        <v>218</v>
      </c>
      <c r="F85" s="6"/>
      <c r="G85" s="10">
        <v>0</v>
      </c>
      <c r="H85" s="10"/>
      <c r="I85" s="10">
        <v>0</v>
      </c>
      <c r="K85" s="16" t="s">
        <v>218</v>
      </c>
      <c r="L85" s="6"/>
      <c r="M85" s="10">
        <v>0</v>
      </c>
      <c r="N85" s="10"/>
      <c r="O85" s="10">
        <v>0</v>
      </c>
      <c r="P85" s="10"/>
      <c r="Q85" s="10">
        <v>-11756458570</v>
      </c>
      <c r="R85" s="10"/>
      <c r="S85" s="10">
        <v>-11756458570</v>
      </c>
      <c r="U85" s="5">
        <v>8.9256204190243278E-3</v>
      </c>
    </row>
    <row r="86" spans="1:21" ht="23.25" customHeight="1" x14ac:dyDescent="0.45">
      <c r="A86" s="13" t="s">
        <v>181</v>
      </c>
      <c r="C86" s="16" t="s">
        <v>218</v>
      </c>
      <c r="D86" s="14"/>
      <c r="E86" s="16" t="s">
        <v>218</v>
      </c>
      <c r="F86" s="6"/>
      <c r="G86" s="10">
        <v>0</v>
      </c>
      <c r="H86" s="10"/>
      <c r="I86" s="10">
        <v>0</v>
      </c>
      <c r="K86" s="16" t="s">
        <v>218</v>
      </c>
      <c r="L86" s="6"/>
      <c r="M86" s="10">
        <v>0</v>
      </c>
      <c r="N86" s="10"/>
      <c r="O86" s="10">
        <v>0</v>
      </c>
      <c r="P86" s="10"/>
      <c r="Q86" s="10">
        <v>2343408816</v>
      </c>
      <c r="R86" s="10"/>
      <c r="S86" s="10">
        <v>2343408816</v>
      </c>
      <c r="U86" s="5">
        <v>-1.779139309144116E-3</v>
      </c>
    </row>
    <row r="87" spans="1:21" ht="18.75" x14ac:dyDescent="0.45">
      <c r="A87" s="13" t="s">
        <v>182</v>
      </c>
      <c r="C87" s="16" t="s">
        <v>218</v>
      </c>
      <c r="D87" s="14"/>
      <c r="E87" s="16" t="s">
        <v>218</v>
      </c>
      <c r="F87" s="6"/>
      <c r="G87" s="10">
        <v>0</v>
      </c>
      <c r="H87" s="10"/>
      <c r="I87" s="10">
        <v>0</v>
      </c>
      <c r="K87" s="16" t="s">
        <v>218</v>
      </c>
      <c r="L87" s="6"/>
      <c r="M87" s="10">
        <v>0</v>
      </c>
      <c r="N87" s="10"/>
      <c r="O87" s="10">
        <v>0</v>
      </c>
      <c r="P87" s="10"/>
      <c r="Q87" s="10">
        <v>28026599054</v>
      </c>
      <c r="R87" s="10"/>
      <c r="S87" s="10">
        <v>28026599054</v>
      </c>
      <c r="U87" s="5">
        <v>-2.1278073095118328E-2</v>
      </c>
    </row>
    <row r="88" spans="1:21" ht="18.75" x14ac:dyDescent="0.45">
      <c r="A88" s="13" t="s">
        <v>183</v>
      </c>
      <c r="C88" s="16" t="s">
        <v>218</v>
      </c>
      <c r="D88" s="14"/>
      <c r="E88" s="16" t="s">
        <v>218</v>
      </c>
      <c r="F88" s="6"/>
      <c r="G88" s="10">
        <v>0</v>
      </c>
      <c r="H88" s="10"/>
      <c r="I88" s="10">
        <v>0</v>
      </c>
      <c r="K88" s="16" t="s">
        <v>218</v>
      </c>
      <c r="L88" s="6"/>
      <c r="M88" s="10">
        <v>0</v>
      </c>
      <c r="N88" s="10"/>
      <c r="O88" s="10">
        <v>0</v>
      </c>
      <c r="P88" s="10"/>
      <c r="Q88" s="10">
        <v>1311858563</v>
      </c>
      <c r="R88" s="10"/>
      <c r="S88" s="10">
        <v>1311858563</v>
      </c>
      <c r="U88" s="5">
        <v>-9.9597608472537773E-4</v>
      </c>
    </row>
    <row r="89" spans="1:21" ht="37.5" customHeight="1" x14ac:dyDescent="0.45">
      <c r="A89" s="13" t="s">
        <v>184</v>
      </c>
      <c r="C89" s="16" t="s">
        <v>218</v>
      </c>
      <c r="D89" s="14"/>
      <c r="E89" s="16" t="s">
        <v>218</v>
      </c>
      <c r="F89" s="6"/>
      <c r="G89" s="10">
        <v>0</v>
      </c>
      <c r="H89" s="10"/>
      <c r="I89" s="10">
        <v>0</v>
      </c>
      <c r="K89" s="16" t="s">
        <v>218</v>
      </c>
      <c r="L89" s="6"/>
      <c r="M89" s="10">
        <v>0</v>
      </c>
      <c r="N89" s="10"/>
      <c r="O89" s="10">
        <v>0</v>
      </c>
      <c r="P89" s="10"/>
      <c r="Q89" s="10">
        <v>6290324471</v>
      </c>
      <c r="R89" s="10"/>
      <c r="S89" s="10">
        <v>6290324471</v>
      </c>
      <c r="U89" s="5">
        <v>-4.7756769784326305E-3</v>
      </c>
    </row>
    <row r="90" spans="1:21" ht="18.75" x14ac:dyDescent="0.45">
      <c r="A90" s="13" t="s">
        <v>67</v>
      </c>
      <c r="C90" s="16" t="s">
        <v>218</v>
      </c>
      <c r="D90" s="14"/>
      <c r="E90" s="16" t="s">
        <v>218</v>
      </c>
      <c r="F90" s="6"/>
      <c r="G90" s="10">
        <v>0</v>
      </c>
      <c r="H90" s="10"/>
      <c r="I90" s="10">
        <v>0</v>
      </c>
      <c r="K90" s="16" t="s">
        <v>218</v>
      </c>
      <c r="L90" s="6"/>
      <c r="M90" s="10">
        <v>0</v>
      </c>
      <c r="N90" s="10"/>
      <c r="O90" s="10">
        <v>0</v>
      </c>
      <c r="P90" s="10"/>
      <c r="Q90" s="10">
        <v>-3155612993</v>
      </c>
      <c r="R90" s="10"/>
      <c r="S90" s="10">
        <v>-3155612993</v>
      </c>
      <c r="U90" s="5">
        <v>2.3957728083806168E-3</v>
      </c>
    </row>
    <row r="91" spans="1:21" ht="18.75" x14ac:dyDescent="0.45">
      <c r="A91" s="13" t="s">
        <v>185</v>
      </c>
      <c r="C91" s="16" t="s">
        <v>218</v>
      </c>
      <c r="D91" s="14"/>
      <c r="E91" s="16" t="s">
        <v>218</v>
      </c>
      <c r="F91" s="6"/>
      <c r="G91" s="10">
        <v>0</v>
      </c>
      <c r="H91" s="10"/>
      <c r="I91" s="10">
        <v>0</v>
      </c>
      <c r="K91" s="16" t="s">
        <v>218</v>
      </c>
      <c r="L91" s="6"/>
      <c r="M91" s="10">
        <v>0</v>
      </c>
      <c r="N91" s="10"/>
      <c r="O91" s="10">
        <v>0</v>
      </c>
      <c r="P91" s="10"/>
      <c r="Q91" s="10">
        <v>1264788346</v>
      </c>
      <c r="R91" s="10"/>
      <c r="S91" s="10">
        <v>1264788346</v>
      </c>
      <c r="U91" s="5">
        <v>-9.6023990724628612E-4</v>
      </c>
    </row>
    <row r="92" spans="1:21" ht="19.5" thickBot="1" x14ac:dyDescent="0.5">
      <c r="A92" s="7" t="s">
        <v>70</v>
      </c>
      <c r="C92" s="7">
        <f>SUM(C9:$C$91)</f>
        <v>60207904028</v>
      </c>
      <c r="E92" s="7">
        <f>SUM(E9:$E$91)</f>
        <v>694199851486</v>
      </c>
      <c r="G92" s="20">
        <f>SUM(G9:$G$91)</f>
        <v>-450027823042</v>
      </c>
      <c r="I92" s="7">
        <f>SUM(I9:$I$91)</f>
        <v>304379932472</v>
      </c>
      <c r="K92" s="8">
        <f>SUM(K9:$K$91)</f>
        <v>0.99398115314715996</v>
      </c>
      <c r="M92" s="20">
        <f>SUM(M9:$M$91)</f>
        <v>119928226172</v>
      </c>
      <c r="N92" s="10"/>
      <c r="O92" s="20">
        <f>SUM(O9:$O$91)</f>
        <v>-324971862536</v>
      </c>
      <c r="P92" s="10"/>
      <c r="Q92" s="20">
        <f>SUM(Q9:$Q$91)</f>
        <v>-1116024190696</v>
      </c>
      <c r="R92" s="10"/>
      <c r="S92" s="20">
        <f>SUM(S9:$S$91)</f>
        <v>-1321067827060</v>
      </c>
      <c r="U92" s="8">
        <f>SUM(U9:$U$91)</f>
        <v>1.0029678497070424</v>
      </c>
    </row>
    <row r="93" spans="1:21" ht="19.5" thickTop="1" x14ac:dyDescent="0.45">
      <c r="C93" s="9"/>
      <c r="E93" s="9"/>
      <c r="G93" s="9"/>
      <c r="I93" s="9"/>
      <c r="K93" s="9"/>
      <c r="M93" s="9"/>
      <c r="O93" s="9"/>
      <c r="Q93" s="9"/>
      <c r="S93" s="9"/>
      <c r="U93" s="9"/>
    </row>
    <row r="97" spans="17:17" ht="18.75" x14ac:dyDescent="0.45">
      <c r="Q97" s="10"/>
    </row>
    <row r="102" spans="17:17" x14ac:dyDescent="0.45">
      <c r="Q102" s="5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</vt:lpstr>
      <vt:lpstr>1</vt:lpstr>
      <vt:lpstr>5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2021-09-01T08:01:30Z</cp:lastPrinted>
  <dcterms:created xsi:type="dcterms:W3CDTF">2021-08-28T08:19:56Z</dcterms:created>
  <dcterms:modified xsi:type="dcterms:W3CDTF">2021-09-01T08:56:47Z</dcterms:modified>
</cp:coreProperties>
</file>