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"/>
    </mc:Choice>
  </mc:AlternateContent>
  <xr:revisionPtr revIDLastSave="0" documentId="13_ncr:1_{719D319B-359B-40D8-82A2-1A89CC1351BA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'1'!$A$1:$W$59</definedName>
    <definedName name="_xlnm.Print_Area" localSheetId="9">'9'!$A$1:$K$14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9" i="11" l="1"/>
  <c r="Q33" i="11"/>
  <c r="E13" i="16"/>
  <c r="C13" i="16"/>
  <c r="Q10" i="11" l="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30" i="11"/>
  <c r="Q31" i="11"/>
  <c r="Q32" i="11"/>
  <c r="Q34" i="11"/>
  <c r="Q35" i="11"/>
  <c r="Q9" i="11"/>
  <c r="I36" i="11"/>
  <c r="O14" i="9"/>
  <c r="S14" i="9" s="1"/>
  <c r="S15" i="9" s="1"/>
  <c r="S9" i="9"/>
  <c r="S10" i="9"/>
  <c r="S11" i="9"/>
  <c r="S12" i="9"/>
  <c r="S13" i="9"/>
  <c r="R14" i="6"/>
  <c r="W58" i="2"/>
  <c r="Q36" i="11" l="1"/>
  <c r="C58" i="2"/>
  <c r="I13" i="15" l="1"/>
  <c r="K10" i="15" s="1"/>
  <c r="E13" i="15"/>
  <c r="G10" i="15" s="1"/>
  <c r="K12" i="15"/>
  <c r="K11" i="15"/>
  <c r="K9" i="15"/>
  <c r="K13" i="15" s="1"/>
  <c r="U61" i="13"/>
  <c r="S61" i="13"/>
  <c r="Q61" i="13"/>
  <c r="O61" i="13"/>
  <c r="M61" i="13"/>
  <c r="I61" i="13"/>
  <c r="G61" i="13"/>
  <c r="E61" i="13"/>
  <c r="C61" i="13"/>
  <c r="Q56" i="12"/>
  <c r="O56" i="12"/>
  <c r="M56" i="12"/>
  <c r="K56" i="12"/>
  <c r="I56" i="12"/>
  <c r="G56" i="12"/>
  <c r="E56" i="12"/>
  <c r="C56" i="12"/>
  <c r="O36" i="11"/>
  <c r="M36" i="11"/>
  <c r="K36" i="11"/>
  <c r="G36" i="11"/>
  <c r="E36" i="11"/>
  <c r="C36" i="11"/>
  <c r="P13" i="10"/>
  <c r="N13" i="10"/>
  <c r="L13" i="10"/>
  <c r="J13" i="10"/>
  <c r="H13" i="10"/>
  <c r="F13" i="10"/>
  <c r="Q15" i="9"/>
  <c r="O15" i="9"/>
  <c r="M15" i="9"/>
  <c r="K15" i="9"/>
  <c r="I15" i="9"/>
  <c r="E12" i="8"/>
  <c r="G11" i="8"/>
  <c r="G10" i="8"/>
  <c r="G9" i="8"/>
  <c r="G8" i="8"/>
  <c r="P14" i="6"/>
  <c r="N14" i="6"/>
  <c r="L14" i="6"/>
  <c r="J14" i="6"/>
  <c r="U58" i="2"/>
  <c r="S58" i="2"/>
  <c r="Q58" i="2"/>
  <c r="O58" i="2"/>
  <c r="M58" i="2"/>
  <c r="L58" i="2"/>
  <c r="J58" i="2"/>
  <c r="I58" i="2"/>
  <c r="G58" i="2"/>
  <c r="E58" i="2"/>
  <c r="G9" i="15" l="1"/>
  <c r="G11" i="15"/>
  <c r="G12" i="8"/>
  <c r="I12" i="8"/>
  <c r="G13" i="15" l="1"/>
</calcChain>
</file>

<file path=xl/sharedStrings.xml><?xml version="1.0" encoding="utf-8"?>
<sst xmlns="http://schemas.openxmlformats.org/spreadsheetml/2006/main" count="397" uniqueCount="164">
  <si>
    <t>‫صندوق سرمايه گذاري رشد سامان</t>
  </si>
  <si>
    <t>‫صورت وضعیت پورتفوی</t>
  </si>
  <si>
    <t>‫برای ماه منتهی به 1400/12/29</t>
  </si>
  <si>
    <t>‫1- سرمایه گذاری ها</t>
  </si>
  <si>
    <t>‫1-1- سرمایه گذاری در سهام و حق تقدم سهام</t>
  </si>
  <si>
    <t>‫1400/11/30</t>
  </si>
  <si>
    <t>‫تغییرات طی دوره</t>
  </si>
  <si>
    <t>‫1400/12/29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</si>
  <si>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</si>
  <si>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</si>
  <si>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</si>
  <si>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</si>
  <si>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</si>
  <si>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</si>
  <si>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</si>
  <si>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</si>
  <si>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</si>
  <si>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</si>
  <si>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‫انرژي اميد تابان هور</t>
  </si>
  <si>
    <t>‫بانک سامان</t>
  </si>
  <si>
    <t>‫برق مپنا</t>
  </si>
  <si>
    <t>‫بيمه اتكايي آواي پارس70%تاديه</t>
  </si>
  <si>
    <t>‫بيمه اتكايي تهران رواك50%تاديه</t>
  </si>
  <si>
    <t>‫بيمه البرز</t>
  </si>
  <si>
    <t>‫تامين سرمايه بانك ملت</t>
  </si>
  <si>
    <t>‫تامين سرمايه خليج فارس-پذيره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</si>
  <si>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</si>
  <si>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</si>
  <si>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</si>
  <si>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</si>
  <si>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</si>
  <si>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‫زامياد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</si>
  <si>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</si>
  <si>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</si>
  <si>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</si>
  <si>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</si>
  <si>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‫سيمان مازندران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</si>
  <si>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</si>
  <si>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</si>
  <si>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</si>
  <si>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</si>
  <si>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</si>
  <si>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‫صنعت غذايي كورش</t>
  </si>
  <si>
    <t>‫فولاد خوزستان</t>
  </si>
  <si>
    <t>‫فولاد مباركه</t>
  </si>
  <si>
    <t>‫كوير تاير</t>
  </si>
  <si>
    <t>‫كيميدارو</t>
  </si>
  <si>
    <t>‫مخابرات</t>
  </si>
  <si>
    <t>‫مس شهيد باهنر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</si>
  <si>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</si>
  <si>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</si>
  <si>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</si>
  <si>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</si>
  <si>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</si>
  <si>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</si>
  <si>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‫پتروشيمي غدير</t>
  </si>
  <si>
    <t>‫پتروشیمی تامین</t>
  </si>
  <si>
    <t>‫پتروشیمی مارون</t>
  </si>
  <si>
    <t>‫پديده شيمي قرن</t>
  </si>
  <si>
    <t>‫پرداخت الكترونيك سامان كيش</t>
  </si>
  <si>
    <t>‫چادرملو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</si>
  <si>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</si>
  <si>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</si>
  <si>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</si>
  <si>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</si>
  <si>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</si>
  <si>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</si>
  <si>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</si>
  <si>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</si>
  <si>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</si>
  <si>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</si>
  <si>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</si>
  <si>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</si>
  <si>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</si>
  <si>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</si>
  <si>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</si>
  <si>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</si>
  <si>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</si>
  <si>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</si>
  <si>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</si>
  <si>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</si>
  <si>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</si>
  <si>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</si>
  <si>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</si>
  <si>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</si>
  <si>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</si>
  <si>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</si>
  <si>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</si>
  <si>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</si>
  <si>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</si>
  <si>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</si>
  <si>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</si>
  <si>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</si>
  <si>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</si>
  <si>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</si>
  <si>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</si>
  <si>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</si>
  <si>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</si>
  <si>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</si>
  <si>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</si>
  <si>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</si>
  <si>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</si>
  <si>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</si>
  <si>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</si>
  <si>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</si>
  <si>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</si>
  <si>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</si>
  <si>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</si>
  <si>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</si>
  <si>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</si>
  <si>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</si>
  <si>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</si>
  <si>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‫1400/11/09</t>
  </si>
  <si>
    <t>‫1400/09/06</t>
  </si>
  <si>
    <t>‫1400/12/23</t>
  </si>
  <si>
    <t>‫1400/12/24</t>
  </si>
  <si>
    <t>‫1400/12/11</t>
  </si>
  <si>
    <t>‫1400/10/29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</si>
  <si>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</si>
  <si>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</si>
  <si>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</si>
  <si>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</si>
  <si>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</si>
  <si>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‫1400/12/01</t>
  </si>
  <si>
    <t>‫كوتاه مدت-1-1792880-810-829-سامان</t>
  </si>
  <si>
    <t>‫كوتاه مدت-1-1792880-819-821-سامان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</si>
  <si>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</si>
  <si>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</si>
  <si>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</si>
  <si>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</si>
  <si>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‫بیمه اتکایی ایرانیان</t>
  </si>
  <si>
    <t>‫تجلي توسعه معادن و فلزات</t>
  </si>
  <si>
    <t>‫سرمايه گذاري كشاورزي كوثر</t>
  </si>
  <si>
    <t>‫كي بي سي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</si>
  <si>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</si>
  <si>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</si>
  <si>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</si>
  <si>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</si>
  <si>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</si>
  <si>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</si>
  <si>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</si>
  <si>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</si>
  <si>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</si>
  <si>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</si>
  <si>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</si>
  <si>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</si>
  <si>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</si>
  <si>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‫پتروشيمي مارون</t>
  </si>
  <si>
    <t>‫بيمه اتكايي ايرانيان</t>
  </si>
  <si>
    <t>‫تامين سرمايه خليج فارس</t>
  </si>
  <si>
    <t>‫شيشه همدان</t>
  </si>
  <si>
    <t>‫نسوز آذر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</si>
  <si>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</si>
  <si>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</si>
  <si>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</si>
  <si>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</si>
  <si>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</si>
  <si>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</si>
  <si>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</si>
  <si>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‫سپرده بانکی کوتاه مدت - تجارت</t>
  </si>
  <si>
    <t>‫4-2- سایر درآمدها:</t>
  </si>
  <si>
    <t>‫بانك تجارت</t>
  </si>
  <si>
    <t>‫واحدهاي سرمايه گذاري</t>
  </si>
  <si>
    <t>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</si>
</sst>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98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3"/>
      <color rgb="FF000000"/>
      <name val="B Nazanin"/>
      <charset val="178"/>
    </font>
    <font>
      <sz val="9"/>
      <color rgb="FF005EBB"/>
      <name val="Tahoma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7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10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10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right" vertical="center" wrapText="1"/>
    </xf>
    <xf numFmtId="10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right" vertical="center" wrapText="1"/>
    </xf>
    <xf numFmtId="10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right" vertical="center" wrapText="1"/>
    </xf>
    <xf numFmtId="10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right" vertical="center" wrapText="1"/>
    </xf>
    <xf numFmtId="10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right" vertical="center" wrapText="1"/>
    </xf>
    <xf numFmtId="10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right" vertical="center" wrapText="1"/>
    </xf>
    <xf numFmtId="10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right" vertical="center" wrapText="1"/>
    </xf>
    <xf numFmtId="10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right" vertical="center" wrapText="1"/>
    </xf>
    <xf numFmtId="10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right" vertical="center" wrapText="1"/>
    </xf>
    <xf numFmtId="10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right" vertical="center" wrapText="1"/>
    </xf>
    <xf numFmtId="10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right" vertical="center" wrapText="1"/>
    </xf>
    <xf numFmtId="10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right" vertical="center" wrapText="1"/>
    </xf>
    <xf numFmtId="10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right" vertical="center" wrapText="1"/>
    </xf>
    <xf numFmtId="10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right" vertical="center" wrapText="1"/>
    </xf>
    <xf numFmtId="10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right" vertical="center" wrapText="1"/>
    </xf>
    <xf numFmtId="10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right" vertical="center" wrapText="1"/>
    </xf>
    <xf numFmtId="10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right" vertical="center" wrapText="1"/>
    </xf>
    <xf numFmtId="10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right" vertical="center" wrapText="1"/>
    </xf>
    <xf numFmtId="10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right" vertical="center" wrapText="1"/>
    </xf>
    <xf numFmtId="10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right" vertical="center" wrapText="1"/>
    </xf>
    <xf numFmtId="10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right" vertical="center" wrapText="1"/>
    </xf>
    <xf numFmtId="10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right" vertical="center" wrapText="1"/>
    </xf>
    <xf numFmtId="10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right" vertical="center" wrapText="1"/>
    </xf>
    <xf numFmtId="10" fontId="78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right" vertical="center" wrapText="1"/>
    </xf>
    <xf numFmtId="37" fontId="80" fillId="0" borderId="0" xfId="0" applyNumberFormat="1" applyFont="1" applyAlignment="1">
      <alignment horizontal="right" vertical="center" wrapText="1"/>
    </xf>
    <xf numFmtId="10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right" vertical="center" wrapText="1"/>
    </xf>
    <xf numFmtId="10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right" vertical="center" wrapText="1"/>
    </xf>
    <xf numFmtId="10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right" vertical="center" wrapText="1"/>
    </xf>
    <xf numFmtId="10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right" vertical="center" wrapText="1"/>
    </xf>
    <xf numFmtId="10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right" vertical="center" wrapText="1"/>
    </xf>
    <xf numFmtId="10" fontId="91" fillId="0" borderId="0" xfId="0" applyNumberFormat="1" applyFont="1" applyAlignment="1">
      <alignment horizontal="center" vertical="center"/>
    </xf>
    <xf numFmtId="37" fontId="92" fillId="0" borderId="0" xfId="0" applyNumberFormat="1" applyFont="1" applyAlignment="1">
      <alignment horizontal="right" vertical="center" wrapText="1"/>
    </xf>
    <xf numFmtId="10" fontId="93" fillId="0" borderId="0" xfId="0" applyNumberFormat="1" applyFont="1" applyAlignment="1">
      <alignment horizontal="center" vertical="center"/>
    </xf>
    <xf numFmtId="37" fontId="94" fillId="0" borderId="0" xfId="0" applyNumberFormat="1" applyFont="1" applyAlignment="1">
      <alignment horizontal="right" vertical="center" wrapText="1"/>
    </xf>
    <xf numFmtId="10" fontId="95" fillId="0" borderId="0" xfId="0" applyNumberFormat="1" applyFont="1" applyAlignment="1">
      <alignment horizontal="center" vertical="center"/>
    </xf>
    <xf numFmtId="37" fontId="96" fillId="0" borderId="0" xfId="0" applyNumberFormat="1" applyFont="1" applyAlignment="1">
      <alignment horizontal="right" vertical="center" wrapText="1"/>
    </xf>
    <xf numFmtId="10" fontId="97" fillId="0" borderId="0" xfId="0" applyNumberFormat="1" applyFont="1" applyAlignment="1">
      <alignment horizontal="center" vertical="center"/>
    </xf>
    <xf numFmtId="37" fontId="98" fillId="0" borderId="0" xfId="0" applyNumberFormat="1" applyFont="1" applyAlignment="1">
      <alignment horizontal="right" vertical="center" wrapText="1"/>
    </xf>
    <xf numFmtId="10" fontId="99" fillId="0" borderId="0" xfId="0" applyNumberFormat="1" applyFont="1" applyAlignment="1">
      <alignment horizontal="center" vertical="center"/>
    </xf>
    <xf numFmtId="37" fontId="100" fillId="0" borderId="0" xfId="0" applyNumberFormat="1" applyFont="1" applyAlignment="1">
      <alignment horizontal="right" vertical="center" wrapText="1"/>
    </xf>
    <xf numFmtId="10" fontId="101" fillId="0" borderId="0" xfId="0" applyNumberFormat="1" applyFont="1" applyAlignment="1">
      <alignment horizontal="center" vertical="center"/>
    </xf>
    <xf numFmtId="37" fontId="102" fillId="0" borderId="0" xfId="0" applyNumberFormat="1" applyFont="1" applyAlignment="1">
      <alignment horizontal="right" vertical="center" wrapText="1"/>
    </xf>
    <xf numFmtId="10" fontId="103" fillId="0" borderId="0" xfId="0" applyNumberFormat="1" applyFont="1" applyAlignment="1">
      <alignment horizontal="center" vertical="center"/>
    </xf>
    <xf numFmtId="37" fontId="104" fillId="0" borderId="0" xfId="0" applyNumberFormat="1" applyFont="1" applyAlignment="1">
      <alignment horizontal="right" vertical="center" wrapText="1"/>
    </xf>
    <xf numFmtId="10" fontId="105" fillId="0" borderId="0" xfId="0" applyNumberFormat="1" applyFont="1" applyAlignment="1">
      <alignment horizontal="center" vertical="center"/>
    </xf>
    <xf numFmtId="37" fontId="106" fillId="0" borderId="0" xfId="0" applyNumberFormat="1" applyFont="1" applyAlignment="1">
      <alignment horizontal="right" vertical="center" wrapText="1"/>
    </xf>
    <xf numFmtId="10" fontId="107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right" vertical="center" wrapText="1"/>
    </xf>
    <xf numFmtId="10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right" vertical="center" wrapText="1"/>
    </xf>
    <xf numFmtId="10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right" vertical="center" wrapText="1"/>
    </xf>
    <xf numFmtId="10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right" vertical="center" wrapText="1"/>
    </xf>
    <xf numFmtId="10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right" vertical="center" wrapText="1"/>
    </xf>
    <xf numFmtId="10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right" vertical="center" wrapText="1"/>
    </xf>
    <xf numFmtId="10" fontId="119" fillId="0" borderId="0" xfId="0" applyNumberFormat="1" applyFont="1" applyAlignment="1">
      <alignment horizontal="center" vertical="center"/>
    </xf>
    <xf numFmtId="37" fontId="120" fillId="0" borderId="3" xfId="0" applyNumberFormat="1" applyFont="1" applyBorder="1" applyAlignment="1">
      <alignment horizontal="center" vertical="center"/>
    </xf>
    <xf numFmtId="37" fontId="121" fillId="0" borderId="3" xfId="0" applyNumberFormat="1" applyFont="1" applyBorder="1" applyAlignment="1">
      <alignment horizontal="center" vertical="center"/>
    </xf>
    <xf numFmtId="37" fontId="122" fillId="0" borderId="3" xfId="0" applyNumberFormat="1" applyFont="1" applyBorder="1" applyAlignment="1">
      <alignment horizontal="center" vertical="center"/>
    </xf>
    <xf numFmtId="37" fontId="123" fillId="0" borderId="3" xfId="0" applyNumberFormat="1" applyFont="1" applyBorder="1" applyAlignment="1">
      <alignment horizontal="center" vertical="center"/>
    </xf>
    <xf numFmtId="37" fontId="124" fillId="0" borderId="3" xfId="0" applyNumberFormat="1" applyFont="1" applyBorder="1" applyAlignment="1">
      <alignment horizontal="center" vertical="center"/>
    </xf>
    <xf numFmtId="37" fontId="125" fillId="0" borderId="3" xfId="0" applyNumberFormat="1" applyFont="1" applyBorder="1" applyAlignment="1">
      <alignment horizontal="center" vertical="center"/>
    </xf>
    <xf numFmtId="37" fontId="126" fillId="0" borderId="3" xfId="0" applyNumberFormat="1" applyFont="1" applyBorder="1" applyAlignment="1">
      <alignment horizontal="center" vertical="center"/>
    </xf>
    <xf numFmtId="37" fontId="127" fillId="0" borderId="3" xfId="0" applyNumberFormat="1" applyFont="1" applyBorder="1" applyAlignment="1">
      <alignment horizontal="center" vertical="center"/>
    </xf>
    <xf numFmtId="37" fontId="128" fillId="0" borderId="3" xfId="0" applyNumberFormat="1" applyFont="1" applyBorder="1" applyAlignment="1">
      <alignment horizontal="center" vertical="center"/>
    </xf>
    <xf numFmtId="37" fontId="129" fillId="0" borderId="3" xfId="0" applyNumberFormat="1" applyFont="1" applyBorder="1" applyAlignment="1">
      <alignment horizontal="center" vertical="center"/>
    </xf>
    <xf numFmtId="37" fontId="130" fillId="0" borderId="3" xfId="0" applyNumberFormat="1" applyFont="1" applyBorder="1" applyAlignment="1">
      <alignment horizontal="center" vertical="center"/>
    </xf>
    <xf numFmtId="37" fontId="131" fillId="0" borderId="3" xfId="0" applyNumberFormat="1" applyFont="1" applyBorder="1" applyAlignment="1">
      <alignment horizontal="center" vertical="center"/>
    </xf>
    <xf numFmtId="37" fontId="132" fillId="0" borderId="4" xfId="0" applyNumberFormat="1" applyFont="1" applyBorder="1" applyAlignment="1">
      <alignment horizontal="center" vertical="center"/>
    </xf>
    <xf numFmtId="37" fontId="133" fillId="0" borderId="4" xfId="0" applyNumberFormat="1" applyFont="1" applyBorder="1" applyAlignment="1">
      <alignment horizontal="center" vertical="center"/>
    </xf>
    <xf numFmtId="37" fontId="134" fillId="0" borderId="4" xfId="0" applyNumberFormat="1" applyFont="1" applyBorder="1" applyAlignment="1">
      <alignment horizontal="center" vertical="center"/>
    </xf>
    <xf numFmtId="37" fontId="135" fillId="0" borderId="4" xfId="0" applyNumberFormat="1" applyFont="1" applyBorder="1" applyAlignment="1">
      <alignment horizontal="center" vertical="center"/>
    </xf>
    <xf numFmtId="37" fontId="136" fillId="0" borderId="4" xfId="0" applyNumberFormat="1" applyFont="1" applyBorder="1" applyAlignment="1">
      <alignment horizontal="center" vertical="center"/>
    </xf>
    <xf numFmtId="37" fontId="137" fillId="0" borderId="4" xfId="0" applyNumberFormat="1" applyFont="1" applyBorder="1" applyAlignment="1">
      <alignment horizontal="center" vertical="center"/>
    </xf>
    <xf numFmtId="37" fontId="138" fillId="0" borderId="4" xfId="0" applyNumberFormat="1" applyFont="1" applyBorder="1" applyAlignment="1">
      <alignment horizontal="center" vertical="center"/>
    </xf>
    <xf numFmtId="37" fontId="139" fillId="0" borderId="4" xfId="0" applyNumberFormat="1" applyFont="1" applyBorder="1" applyAlignment="1">
      <alignment horizontal="center" vertical="center"/>
    </xf>
    <xf numFmtId="37" fontId="140" fillId="0" borderId="4" xfId="0" applyNumberFormat="1" applyFont="1" applyBorder="1" applyAlignment="1">
      <alignment horizontal="center" vertical="center"/>
    </xf>
    <xf numFmtId="37" fontId="141" fillId="0" borderId="4" xfId="0" applyNumberFormat="1" applyFont="1" applyBorder="1" applyAlignment="1">
      <alignment horizontal="center" vertical="center"/>
    </xf>
    <xf numFmtId="37" fontId="142" fillId="0" borderId="4" xfId="0" applyNumberFormat="1" applyFont="1" applyBorder="1" applyAlignment="1">
      <alignment horizontal="center" vertical="center"/>
    </xf>
    <xf numFmtId="37" fontId="143" fillId="0" borderId="4" xfId="0" applyNumberFormat="1" applyFont="1" applyBorder="1" applyAlignment="1">
      <alignment horizontal="center" vertical="center"/>
    </xf>
    <xf numFmtId="37" fontId="149" fillId="0" borderId="1" xfId="0" applyNumberFormat="1" applyFont="1" applyBorder="1" applyAlignment="1">
      <alignment horizontal="center" vertical="center"/>
    </xf>
    <xf numFmtId="37" fontId="152" fillId="0" borderId="1" xfId="0" applyNumberFormat="1" applyFont="1" applyBorder="1" applyAlignment="1">
      <alignment horizontal="center" vertical="center"/>
    </xf>
    <xf numFmtId="37" fontId="153" fillId="0" borderId="1" xfId="0" applyNumberFormat="1" applyFont="1" applyBorder="1" applyAlignment="1">
      <alignment horizontal="center" vertical="center"/>
    </xf>
    <xf numFmtId="37" fontId="154" fillId="0" borderId="1" xfId="0" applyNumberFormat="1" applyFont="1" applyBorder="1" applyAlignment="1">
      <alignment horizontal="center" vertical="center"/>
    </xf>
    <xf numFmtId="37" fontId="155" fillId="0" borderId="1" xfId="0" applyNumberFormat="1" applyFont="1" applyBorder="1" applyAlignment="1">
      <alignment horizontal="center" vertical="center" wrapText="1"/>
    </xf>
    <xf numFmtId="37" fontId="156" fillId="0" borderId="1" xfId="0" applyNumberFormat="1" applyFont="1" applyBorder="1" applyAlignment="1">
      <alignment horizontal="center" vertical="center"/>
    </xf>
    <xf numFmtId="37" fontId="157" fillId="0" borderId="1" xfId="0" applyNumberFormat="1" applyFont="1" applyBorder="1" applyAlignment="1">
      <alignment horizontal="center" vertical="center"/>
    </xf>
    <xf numFmtId="37" fontId="158" fillId="0" borderId="1" xfId="0" applyNumberFormat="1" applyFont="1" applyBorder="1" applyAlignment="1">
      <alignment horizontal="center" vertical="center"/>
    </xf>
    <xf numFmtId="37" fontId="159" fillId="0" borderId="1" xfId="0" applyNumberFormat="1" applyFont="1" applyBorder="1" applyAlignment="1">
      <alignment horizontal="center" vertical="center"/>
    </xf>
    <xf numFmtId="37" fontId="160" fillId="0" borderId="1" xfId="0" applyNumberFormat="1" applyFont="1" applyBorder="1" applyAlignment="1">
      <alignment horizontal="center" vertical="center" wrapText="1"/>
    </xf>
    <xf numFmtId="37" fontId="161" fillId="0" borderId="0" xfId="0" applyNumberFormat="1" applyFont="1" applyAlignment="1">
      <alignment horizontal="right" vertical="center" wrapText="1"/>
    </xf>
    <xf numFmtId="37" fontId="162" fillId="0" borderId="0" xfId="0" applyNumberFormat="1" applyFont="1" applyAlignment="1">
      <alignment horizontal="center" vertical="center" wrapText="1"/>
    </xf>
    <xf numFmtId="10" fontId="163" fillId="0" borderId="0" xfId="0" applyNumberFormat="1" applyFont="1" applyAlignment="1">
      <alignment horizontal="center" vertical="center"/>
    </xf>
    <xf numFmtId="37" fontId="164" fillId="0" borderId="0" xfId="0" applyNumberFormat="1" applyFont="1" applyAlignment="1">
      <alignment horizontal="right" vertical="center" wrapText="1"/>
    </xf>
    <xf numFmtId="37" fontId="165" fillId="0" borderId="0" xfId="0" applyNumberFormat="1" applyFont="1" applyAlignment="1">
      <alignment horizontal="center" vertical="center" wrapText="1"/>
    </xf>
    <xf numFmtId="10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right" vertical="center" wrapText="1"/>
    </xf>
    <xf numFmtId="37" fontId="168" fillId="0" borderId="0" xfId="0" applyNumberFormat="1" applyFont="1" applyAlignment="1">
      <alignment horizontal="center" vertical="center" wrapText="1"/>
    </xf>
    <xf numFmtId="10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right" vertical="center" wrapText="1"/>
    </xf>
    <xf numFmtId="37" fontId="171" fillId="0" borderId="0" xfId="0" applyNumberFormat="1" applyFont="1" applyAlignment="1">
      <alignment horizontal="center" vertical="center" wrapText="1"/>
    </xf>
    <xf numFmtId="10" fontId="172" fillId="0" borderId="0" xfId="0" applyNumberFormat="1" applyFont="1" applyAlignment="1">
      <alignment horizontal="center" vertical="center"/>
    </xf>
    <xf numFmtId="37" fontId="173" fillId="0" borderId="0" xfId="0" applyNumberFormat="1" applyFont="1" applyAlignment="1">
      <alignment horizontal="right" vertical="center" wrapText="1"/>
    </xf>
    <xf numFmtId="37" fontId="174" fillId="0" borderId="0" xfId="0" applyNumberFormat="1" applyFont="1" applyAlignment="1">
      <alignment horizontal="center" vertical="center" wrapText="1"/>
    </xf>
    <xf numFmtId="10" fontId="175" fillId="0" borderId="0" xfId="0" applyNumberFormat="1" applyFont="1" applyAlignment="1">
      <alignment horizontal="center" vertical="center"/>
    </xf>
    <xf numFmtId="37" fontId="176" fillId="0" borderId="3" xfId="0" applyNumberFormat="1" applyFont="1" applyBorder="1" applyAlignment="1">
      <alignment horizontal="center" vertical="center"/>
    </xf>
    <xf numFmtId="37" fontId="177" fillId="0" borderId="3" xfId="0" applyNumberFormat="1" applyFont="1" applyBorder="1" applyAlignment="1">
      <alignment horizontal="center" vertical="center"/>
    </xf>
    <xf numFmtId="37" fontId="178" fillId="0" borderId="3" xfId="0" applyNumberFormat="1" applyFont="1" applyBorder="1" applyAlignment="1">
      <alignment horizontal="center" vertical="center"/>
    </xf>
    <xf numFmtId="37" fontId="179" fillId="0" borderId="3" xfId="0" applyNumberFormat="1" applyFont="1" applyBorder="1" applyAlignment="1">
      <alignment horizontal="center" vertical="center"/>
    </xf>
    <xf numFmtId="37" fontId="180" fillId="0" borderId="3" xfId="0" applyNumberFormat="1" applyFont="1" applyBorder="1" applyAlignment="1">
      <alignment horizontal="center" vertical="center"/>
    </xf>
    <xf numFmtId="37" fontId="181" fillId="0" borderId="4" xfId="0" applyNumberFormat="1" applyFont="1" applyBorder="1" applyAlignment="1">
      <alignment horizontal="center" vertical="center"/>
    </xf>
    <xf numFmtId="37" fontId="182" fillId="0" borderId="4" xfId="0" applyNumberFormat="1" applyFont="1" applyBorder="1" applyAlignment="1">
      <alignment horizontal="center" vertical="center"/>
    </xf>
    <xf numFmtId="37" fontId="183" fillId="0" borderId="4" xfId="0" applyNumberFormat="1" applyFont="1" applyBorder="1" applyAlignment="1">
      <alignment horizontal="center" vertical="center"/>
    </xf>
    <xf numFmtId="37" fontId="184" fillId="0" borderId="4" xfId="0" applyNumberFormat="1" applyFont="1" applyBorder="1" applyAlignment="1">
      <alignment horizontal="center" vertical="center"/>
    </xf>
    <xf numFmtId="37" fontId="185" fillId="0" borderId="4" xfId="0" applyNumberFormat="1" applyFont="1" applyBorder="1" applyAlignment="1">
      <alignment horizontal="center" vertical="center"/>
    </xf>
    <xf numFmtId="37" fontId="190" fillId="0" borderId="1" xfId="0" applyNumberFormat="1" applyFont="1" applyBorder="1" applyAlignment="1">
      <alignment horizontal="center" vertical="center"/>
    </xf>
    <xf numFmtId="37" fontId="191" fillId="0" borderId="1" xfId="0" applyNumberFormat="1" applyFont="1" applyBorder="1" applyAlignment="1">
      <alignment horizontal="center" vertical="center"/>
    </xf>
    <xf numFmtId="37" fontId="192" fillId="0" borderId="1" xfId="0" applyNumberFormat="1" applyFont="1" applyBorder="1" applyAlignment="1">
      <alignment horizontal="center" vertical="center"/>
    </xf>
    <xf numFmtId="37" fontId="193" fillId="0" borderId="1" xfId="0" applyNumberFormat="1" applyFont="1" applyBorder="1" applyAlignment="1">
      <alignment horizontal="center" vertical="center" wrapText="1"/>
    </xf>
    <xf numFmtId="37" fontId="194" fillId="0" borderId="1" xfId="0" applyNumberFormat="1" applyFont="1" applyBorder="1" applyAlignment="1">
      <alignment horizontal="center" vertical="center" wrapText="1"/>
    </xf>
    <xf numFmtId="37" fontId="195" fillId="0" borderId="0" xfId="0" applyNumberFormat="1" applyFont="1" applyAlignment="1">
      <alignment horizontal="right" vertical="center"/>
    </xf>
    <xf numFmtId="10" fontId="196" fillId="0" borderId="0" xfId="0" applyNumberFormat="1" applyFont="1" applyAlignment="1">
      <alignment horizontal="center" vertical="center"/>
    </xf>
    <xf numFmtId="10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right" vertical="center"/>
    </xf>
    <xf numFmtId="10" fontId="199" fillId="0" borderId="0" xfId="0" applyNumberFormat="1" applyFont="1" applyAlignment="1">
      <alignment horizontal="center" vertical="center"/>
    </xf>
    <xf numFmtId="10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right" vertical="center"/>
    </xf>
    <xf numFmtId="10" fontId="202" fillId="0" borderId="0" xfId="0" applyNumberFormat="1" applyFont="1" applyAlignment="1">
      <alignment horizontal="center" vertical="center"/>
    </xf>
    <xf numFmtId="10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right" vertical="center"/>
    </xf>
    <xf numFmtId="10" fontId="205" fillId="0" borderId="0" xfId="0" applyNumberFormat="1" applyFont="1" applyAlignment="1">
      <alignment horizontal="center" vertical="center"/>
    </xf>
    <xf numFmtId="10" fontId="206" fillId="0" borderId="0" xfId="0" applyNumberFormat="1" applyFont="1" applyAlignment="1">
      <alignment horizontal="center" vertical="center"/>
    </xf>
    <xf numFmtId="37" fontId="207" fillId="0" borderId="1" xfId="0" applyNumberFormat="1" applyFont="1" applyBorder="1" applyAlignment="1">
      <alignment horizontal="center" vertical="center"/>
    </xf>
    <xf numFmtId="10" fontId="208" fillId="0" borderId="3" xfId="0" applyNumberFormat="1" applyFont="1" applyBorder="1" applyAlignment="1">
      <alignment horizontal="center" vertical="center"/>
    </xf>
    <xf numFmtId="10" fontId="209" fillId="0" borderId="3" xfId="0" applyNumberFormat="1" applyFont="1" applyBorder="1" applyAlignment="1">
      <alignment horizontal="center" vertical="center"/>
    </xf>
    <xf numFmtId="37" fontId="211" fillId="0" borderId="4" xfId="0" applyNumberFormat="1" applyFont="1" applyBorder="1" applyAlignment="1">
      <alignment horizontal="center" vertical="center"/>
    </xf>
    <xf numFmtId="37" fontId="212" fillId="0" borderId="4" xfId="0" applyNumberFormat="1" applyFont="1" applyBorder="1" applyAlignment="1">
      <alignment horizontal="center" vertical="center"/>
    </xf>
    <xf numFmtId="37" fontId="220" fillId="0" borderId="1" xfId="0" applyNumberFormat="1" applyFont="1" applyBorder="1" applyAlignment="1">
      <alignment horizontal="center" vertical="center"/>
    </xf>
    <xf numFmtId="37" fontId="221" fillId="0" borderId="1" xfId="0" applyNumberFormat="1" applyFont="1" applyBorder="1" applyAlignment="1">
      <alignment horizontal="center" vertical="center" wrapText="1"/>
    </xf>
    <xf numFmtId="37" fontId="222" fillId="0" borderId="1" xfId="0" applyNumberFormat="1" applyFont="1" applyBorder="1" applyAlignment="1">
      <alignment horizontal="center" vertical="center" wrapText="1"/>
    </xf>
    <xf numFmtId="37" fontId="223" fillId="0" borderId="1" xfId="0" applyNumberFormat="1" applyFont="1" applyBorder="1" applyAlignment="1">
      <alignment horizontal="center" vertical="center" wrapText="1"/>
    </xf>
    <xf numFmtId="37" fontId="224" fillId="0" borderId="1" xfId="0" applyNumberFormat="1" applyFont="1" applyBorder="1" applyAlignment="1">
      <alignment horizontal="center" vertical="center" wrapText="1"/>
    </xf>
    <xf numFmtId="37" fontId="225" fillId="0" borderId="1" xfId="0" applyNumberFormat="1" applyFont="1" applyBorder="1" applyAlignment="1">
      <alignment horizontal="center" vertical="center" wrapText="1"/>
    </xf>
    <xf numFmtId="37" fontId="226" fillId="0" borderId="1" xfId="0" applyNumberFormat="1" applyFont="1" applyBorder="1" applyAlignment="1">
      <alignment horizontal="center" vertical="center" wrapText="1"/>
    </xf>
    <xf numFmtId="37" fontId="227" fillId="0" borderId="1" xfId="0" applyNumberFormat="1" applyFont="1" applyBorder="1" applyAlignment="1">
      <alignment horizontal="center" vertical="center" wrapText="1"/>
    </xf>
    <xf numFmtId="37" fontId="228" fillId="0" borderId="1" xfId="0" applyNumberFormat="1" applyFont="1" applyBorder="1" applyAlignment="1">
      <alignment horizontal="center" vertical="center" wrapText="1"/>
    </xf>
    <xf numFmtId="37" fontId="229" fillId="0" borderId="1" xfId="0" applyNumberFormat="1" applyFont="1" applyBorder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/>
    </xf>
    <xf numFmtId="37" fontId="232" fillId="0" borderId="0" xfId="0" applyNumberFormat="1" applyFont="1" applyAlignment="1">
      <alignment horizontal="center" vertical="center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/>
    </xf>
    <xf numFmtId="37" fontId="238" fillId="0" borderId="0" xfId="0" applyNumberFormat="1" applyFont="1" applyAlignment="1">
      <alignment horizontal="center" vertical="center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/>
    </xf>
    <xf numFmtId="37" fontId="244" fillId="0" borderId="0" xfId="0" applyNumberFormat="1" applyFont="1" applyAlignment="1">
      <alignment horizontal="center" vertical="center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37" fontId="248" fillId="0" borderId="3" xfId="0" applyNumberFormat="1" applyFont="1" applyBorder="1" applyAlignment="1">
      <alignment horizontal="center" vertical="center"/>
    </xf>
    <xf numFmtId="37" fontId="249" fillId="0" borderId="4" xfId="0" applyNumberFormat="1" applyFont="1" applyBorder="1" applyAlignment="1">
      <alignment horizontal="center" vertical="center"/>
    </xf>
    <xf numFmtId="37" fontId="250" fillId="0" borderId="4" xfId="0" applyNumberFormat="1" applyFont="1" applyBorder="1" applyAlignment="1">
      <alignment horizontal="center" vertical="center"/>
    </xf>
    <xf numFmtId="37" fontId="251" fillId="0" borderId="4" xfId="0" applyNumberFormat="1" applyFont="1" applyBorder="1" applyAlignment="1">
      <alignment horizontal="center" vertical="center"/>
    </xf>
    <xf numFmtId="37" fontId="252" fillId="0" borderId="4" xfId="0" applyNumberFormat="1" applyFont="1" applyBorder="1" applyAlignment="1">
      <alignment horizontal="center" vertical="center"/>
    </xf>
    <xf numFmtId="37" fontId="253" fillId="0" borderId="4" xfId="0" applyNumberFormat="1" applyFont="1" applyBorder="1" applyAlignment="1">
      <alignment horizontal="center" vertical="center"/>
    </xf>
    <xf numFmtId="37" fontId="254" fillId="0" borderId="4" xfId="0" applyNumberFormat="1" applyFont="1" applyBorder="1" applyAlignment="1">
      <alignment horizontal="center" vertical="center"/>
    </xf>
    <xf numFmtId="37" fontId="261" fillId="0" borderId="0" xfId="0" applyNumberFormat="1" applyFont="1" applyAlignment="1">
      <alignment horizontal="center" vertical="center"/>
    </xf>
    <xf numFmtId="37" fontId="262" fillId="0" borderId="1" xfId="0" applyNumberFormat="1" applyFont="1" applyBorder="1" applyAlignment="1">
      <alignment horizontal="center" vertical="center" wrapText="1"/>
    </xf>
    <xf numFmtId="37" fontId="263" fillId="0" borderId="1" xfId="0" applyNumberFormat="1" applyFont="1" applyBorder="1" applyAlignment="1">
      <alignment horizontal="center" vertical="center" wrapText="1"/>
    </xf>
    <xf numFmtId="37" fontId="264" fillId="0" borderId="1" xfId="0" applyNumberFormat="1" applyFont="1" applyBorder="1" applyAlignment="1">
      <alignment horizontal="center" vertical="center" wrapText="1"/>
    </xf>
    <xf numFmtId="37" fontId="265" fillId="0" borderId="1" xfId="0" applyNumberFormat="1" applyFont="1" applyBorder="1" applyAlignment="1">
      <alignment horizontal="center" vertical="center" wrapText="1"/>
    </xf>
    <xf numFmtId="37" fontId="266" fillId="0" borderId="1" xfId="0" applyNumberFormat="1" applyFont="1" applyBorder="1" applyAlignment="1">
      <alignment horizontal="center" vertical="center" wrapText="1"/>
    </xf>
    <xf numFmtId="37" fontId="267" fillId="0" borderId="1" xfId="0" applyNumberFormat="1" applyFont="1" applyBorder="1" applyAlignment="1">
      <alignment horizontal="center" vertical="center" wrapText="1"/>
    </xf>
    <xf numFmtId="37" fontId="268" fillId="0" borderId="1" xfId="0" applyNumberFormat="1" applyFont="1" applyBorder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3" xfId="0" applyNumberFormat="1" applyFont="1" applyBorder="1" applyAlignment="1">
      <alignment horizontal="center" vertical="center"/>
    </xf>
    <xf numFmtId="37" fontId="274" fillId="0" borderId="4" xfId="0" applyNumberFormat="1" applyFont="1" applyBorder="1" applyAlignment="1">
      <alignment horizontal="center" vertical="center"/>
    </xf>
    <xf numFmtId="37" fontId="275" fillId="0" borderId="4" xfId="0" applyNumberFormat="1" applyFont="1" applyBorder="1" applyAlignment="1">
      <alignment horizontal="center" vertical="center"/>
    </xf>
    <xf numFmtId="37" fontId="276" fillId="0" borderId="4" xfId="0" applyNumberFormat="1" applyFont="1" applyBorder="1" applyAlignment="1">
      <alignment horizontal="center" vertical="center"/>
    </xf>
    <xf numFmtId="37" fontId="277" fillId="0" borderId="4" xfId="0" applyNumberFormat="1" applyFont="1" applyBorder="1" applyAlignment="1">
      <alignment horizontal="center" vertical="center"/>
    </xf>
    <xf numFmtId="37" fontId="278" fillId="0" borderId="4" xfId="0" applyNumberFormat="1" applyFont="1" applyBorder="1" applyAlignment="1">
      <alignment horizontal="center" vertical="center"/>
    </xf>
    <xf numFmtId="37" fontId="279" fillId="0" borderId="4" xfId="0" applyNumberFormat="1" applyFont="1" applyBorder="1" applyAlignment="1">
      <alignment horizontal="center" vertical="center"/>
    </xf>
    <xf numFmtId="37" fontId="286" fillId="0" borderId="0" xfId="0" applyNumberFormat="1" applyFont="1" applyAlignment="1">
      <alignment horizontal="center" vertical="center"/>
    </xf>
    <xf numFmtId="37" fontId="287" fillId="0" borderId="1" xfId="0" applyNumberFormat="1" applyFont="1" applyBorder="1" applyAlignment="1">
      <alignment horizontal="center" vertical="center" wrapText="1"/>
    </xf>
    <xf numFmtId="37" fontId="288" fillId="0" borderId="1" xfId="0" applyNumberFormat="1" applyFont="1" applyBorder="1" applyAlignment="1">
      <alignment horizontal="center" vertical="center" wrapText="1"/>
    </xf>
    <xf numFmtId="37" fontId="289" fillId="0" borderId="1" xfId="0" applyNumberFormat="1" applyFont="1" applyBorder="1" applyAlignment="1">
      <alignment horizontal="center" vertical="center" wrapText="1"/>
    </xf>
    <xf numFmtId="37" fontId="290" fillId="0" borderId="1" xfId="0" applyNumberFormat="1" applyFont="1" applyBorder="1" applyAlignment="1">
      <alignment horizontal="center" vertical="center" wrapText="1"/>
    </xf>
    <xf numFmtId="37" fontId="291" fillId="0" borderId="1" xfId="0" applyNumberFormat="1" applyFont="1" applyBorder="1" applyAlignment="1">
      <alignment horizontal="center" vertical="center" wrapText="1"/>
    </xf>
    <xf numFmtId="37" fontId="292" fillId="0" borderId="1" xfId="0" applyNumberFormat="1" applyFont="1" applyBorder="1" applyAlignment="1">
      <alignment horizontal="center" vertical="center" wrapText="1"/>
    </xf>
    <xf numFmtId="37" fontId="293" fillId="0" borderId="1" xfId="0" applyNumberFormat="1" applyFont="1" applyBorder="1" applyAlignment="1">
      <alignment horizontal="center" vertical="center" wrapText="1"/>
    </xf>
    <xf numFmtId="37" fontId="294" fillId="0" borderId="1" xfId="0" applyNumberFormat="1" applyFont="1" applyBorder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3" xfId="0" applyNumberFormat="1" applyFont="1" applyBorder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1" xfId="0" applyNumberFormat="1" applyFont="1" applyBorder="1" applyAlignment="1">
      <alignment horizontal="center" vertical="center" wrapText="1"/>
    </xf>
    <xf numFmtId="37" fontId="340" fillId="0" borderId="1" xfId="0" applyNumberFormat="1" applyFont="1" applyBorder="1" applyAlignment="1">
      <alignment horizontal="center" vertical="center" wrapText="1"/>
    </xf>
    <xf numFmtId="37" fontId="341" fillId="0" borderId="1" xfId="0" applyNumberFormat="1" applyFont="1" applyBorder="1" applyAlignment="1">
      <alignment horizontal="center" vertical="center" wrapText="1"/>
    </xf>
    <xf numFmtId="37" fontId="342" fillId="0" borderId="1" xfId="0" applyNumberFormat="1" applyFont="1" applyBorder="1" applyAlignment="1">
      <alignment horizontal="center" vertical="center" wrapText="1"/>
    </xf>
    <xf numFmtId="37" fontId="343" fillId="0" borderId="1" xfId="0" applyNumberFormat="1" applyFont="1" applyBorder="1" applyAlignment="1">
      <alignment horizontal="center" vertical="center" wrapText="1"/>
    </xf>
    <xf numFmtId="37" fontId="344" fillId="0" borderId="1" xfId="0" applyNumberFormat="1" applyFont="1" applyBorder="1" applyAlignment="1">
      <alignment horizontal="center" vertical="center" wrapText="1"/>
    </xf>
    <xf numFmtId="37" fontId="345" fillId="0" borderId="1" xfId="0" applyNumberFormat="1" applyFont="1" applyBorder="1" applyAlignment="1">
      <alignment horizontal="center" vertical="center" wrapText="1"/>
    </xf>
    <xf numFmtId="37" fontId="346" fillId="0" borderId="1" xfId="0" applyNumberFormat="1" applyFont="1" applyBorder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3" xfId="0" applyNumberFormat="1" applyFont="1" applyBorder="1" applyAlignment="1">
      <alignment horizontal="center" vertical="center"/>
    </xf>
    <xf numFmtId="37" fontId="395" fillId="0" borderId="4" xfId="0" applyNumberFormat="1" applyFont="1" applyBorder="1" applyAlignment="1">
      <alignment horizontal="center" vertical="center"/>
    </xf>
    <xf numFmtId="37" fontId="396" fillId="0" borderId="4" xfId="0" applyNumberFormat="1" applyFont="1" applyBorder="1" applyAlignment="1">
      <alignment horizontal="center" vertical="center"/>
    </xf>
    <xf numFmtId="37" fontId="397" fillId="0" borderId="4" xfId="0" applyNumberFormat="1" applyFont="1" applyBorder="1" applyAlignment="1">
      <alignment horizontal="center" vertical="center"/>
    </xf>
    <xf numFmtId="37" fontId="398" fillId="0" borderId="4" xfId="0" applyNumberFormat="1" applyFont="1" applyBorder="1" applyAlignment="1">
      <alignment horizontal="center" vertical="center"/>
    </xf>
    <xf numFmtId="37" fontId="399" fillId="0" borderId="4" xfId="0" applyNumberFormat="1" applyFont="1" applyBorder="1" applyAlignment="1">
      <alignment horizontal="center" vertical="center"/>
    </xf>
    <xf numFmtId="37" fontId="400" fillId="0" borderId="4" xfId="0" applyNumberFormat="1" applyFont="1" applyBorder="1" applyAlignment="1">
      <alignment horizontal="center" vertical="center"/>
    </xf>
    <xf numFmtId="37" fontId="401" fillId="0" borderId="4" xfId="0" applyNumberFormat="1" applyFont="1" applyBorder="1" applyAlignment="1">
      <alignment horizontal="center" vertical="center"/>
    </xf>
    <xf numFmtId="37" fontId="402" fillId="0" borderId="4" xfId="0" applyNumberFormat="1" applyFont="1" applyBorder="1" applyAlignment="1">
      <alignment horizontal="center" vertical="center"/>
    </xf>
    <xf numFmtId="37" fontId="410" fillId="0" borderId="1" xfId="0" applyNumberFormat="1" applyFont="1" applyBorder="1" applyAlignment="1">
      <alignment horizontal="center" vertical="center"/>
    </xf>
    <xf numFmtId="37" fontId="411" fillId="0" borderId="1" xfId="0" applyNumberFormat="1" applyFont="1" applyBorder="1" applyAlignment="1">
      <alignment horizontal="center" vertical="center" wrapText="1"/>
    </xf>
    <xf numFmtId="37" fontId="412" fillId="0" borderId="1" xfId="0" applyNumberFormat="1" applyFont="1" applyBorder="1" applyAlignment="1">
      <alignment horizontal="center" vertical="center" wrapText="1"/>
    </xf>
    <xf numFmtId="37" fontId="413" fillId="0" borderId="1" xfId="0" applyNumberFormat="1" applyFont="1" applyBorder="1" applyAlignment="1">
      <alignment horizontal="center" vertical="center" wrapText="1"/>
    </xf>
    <xf numFmtId="37" fontId="414" fillId="0" borderId="1" xfId="0" applyNumberFormat="1" applyFont="1" applyBorder="1" applyAlignment="1">
      <alignment horizontal="center" vertical="center" wrapText="1"/>
    </xf>
    <xf numFmtId="37" fontId="415" fillId="0" borderId="1" xfId="0" applyNumberFormat="1" applyFont="1" applyBorder="1" applyAlignment="1">
      <alignment horizontal="center" vertical="center" wrapText="1"/>
    </xf>
    <xf numFmtId="37" fontId="416" fillId="0" borderId="1" xfId="0" applyNumberFormat="1" applyFont="1" applyBorder="1" applyAlignment="1">
      <alignment horizontal="center" vertical="center" wrapText="1"/>
    </xf>
    <xf numFmtId="37" fontId="417" fillId="0" borderId="1" xfId="0" applyNumberFormat="1" applyFont="1" applyBorder="1" applyAlignment="1">
      <alignment horizontal="center" vertical="center" wrapText="1"/>
    </xf>
    <xf numFmtId="37" fontId="418" fillId="0" borderId="1" xfId="0" applyNumberFormat="1" applyFont="1" applyBorder="1" applyAlignment="1">
      <alignment horizontal="center" vertical="center" wrapText="1"/>
    </xf>
    <xf numFmtId="37" fontId="419" fillId="0" borderId="1" xfId="0" applyNumberFormat="1" applyFont="1" applyBorder="1" applyAlignment="1">
      <alignment horizontal="center" vertical="center" wrapText="1"/>
    </xf>
    <xf numFmtId="37" fontId="420" fillId="0" borderId="1" xfId="0" applyNumberFormat="1" applyFont="1" applyBorder="1" applyAlignment="1">
      <alignment horizontal="center" vertical="center" wrapText="1"/>
    </xf>
    <xf numFmtId="37" fontId="421" fillId="0" borderId="0" xfId="0" applyNumberFormat="1" applyFont="1" applyAlignment="1">
      <alignment horizontal="center" vertical="center" wrapText="1"/>
    </xf>
    <xf numFmtId="10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 wrapText="1"/>
    </xf>
    <xf numFmtId="10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center" vertical="center" wrapText="1"/>
    </xf>
    <xf numFmtId="10" fontId="426" fillId="0" borderId="0" xfId="0" applyNumberFormat="1" applyFont="1" applyAlignment="1">
      <alignment horizontal="center" vertical="center"/>
    </xf>
    <xf numFmtId="37" fontId="427" fillId="0" borderId="0" xfId="0" applyNumberFormat="1" applyFont="1" applyAlignment="1">
      <alignment horizontal="center" vertical="center" wrapText="1"/>
    </xf>
    <xf numFmtId="10" fontId="428" fillId="0" borderId="0" xfId="0" applyNumberFormat="1" applyFont="1" applyAlignment="1">
      <alignment horizontal="center" vertical="center"/>
    </xf>
    <xf numFmtId="37" fontId="429" fillId="0" borderId="0" xfId="0" applyNumberFormat="1" applyFont="1" applyAlignment="1">
      <alignment horizontal="center" vertical="center" wrapText="1"/>
    </xf>
    <xf numFmtId="10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 wrapText="1"/>
    </xf>
    <xf numFmtId="10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 wrapText="1"/>
    </xf>
    <xf numFmtId="10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 wrapText="1"/>
    </xf>
    <xf numFmtId="10" fontId="436" fillId="0" borderId="0" xfId="0" applyNumberFormat="1" applyFont="1" applyAlignment="1">
      <alignment horizontal="center" vertical="center"/>
    </xf>
    <xf numFmtId="37" fontId="437" fillId="0" borderId="0" xfId="0" applyNumberFormat="1" applyFont="1" applyAlignment="1">
      <alignment horizontal="center" vertical="center" wrapText="1"/>
    </xf>
    <xf numFmtId="10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 wrapText="1"/>
    </xf>
    <xf numFmtId="10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 wrapText="1"/>
    </xf>
    <xf numFmtId="10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 wrapText="1"/>
    </xf>
    <xf numFmtId="10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 wrapText="1"/>
    </xf>
    <xf numFmtId="10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 wrapText="1"/>
    </xf>
    <xf numFmtId="10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 wrapText="1"/>
    </xf>
    <xf numFmtId="10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center" vertical="center" wrapText="1"/>
    </xf>
    <xf numFmtId="10" fontId="452" fillId="0" borderId="0" xfId="0" applyNumberFormat="1" applyFont="1" applyAlignment="1">
      <alignment horizontal="center" vertical="center"/>
    </xf>
    <xf numFmtId="37" fontId="453" fillId="0" borderId="0" xfId="0" applyNumberFormat="1" applyFont="1" applyAlignment="1">
      <alignment horizontal="center" vertical="center" wrapText="1"/>
    </xf>
    <xf numFmtId="10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 wrapText="1"/>
    </xf>
    <xf numFmtId="10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 wrapText="1"/>
    </xf>
    <xf numFmtId="10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 wrapText="1"/>
    </xf>
    <xf numFmtId="10" fontId="460" fillId="0" borderId="0" xfId="0" applyNumberFormat="1" applyFont="1" applyAlignment="1">
      <alignment horizontal="center" vertical="center"/>
    </xf>
    <xf numFmtId="37" fontId="461" fillId="0" borderId="0" xfId="0" applyNumberFormat="1" applyFont="1" applyAlignment="1">
      <alignment horizontal="center" vertical="center" wrapText="1"/>
    </xf>
    <xf numFmtId="10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 wrapText="1"/>
    </xf>
    <xf numFmtId="10" fontId="464" fillId="0" borderId="0" xfId="0" applyNumberFormat="1" applyFont="1" applyAlignment="1">
      <alignment horizontal="center" vertical="center"/>
    </xf>
    <xf numFmtId="37" fontId="465" fillId="0" borderId="0" xfId="0" applyNumberFormat="1" applyFont="1" applyAlignment="1">
      <alignment horizontal="center" vertical="center" wrapText="1"/>
    </xf>
    <xf numFmtId="10" fontId="466" fillId="0" borderId="0" xfId="0" applyNumberFormat="1" applyFont="1" applyAlignment="1">
      <alignment horizontal="center" vertical="center"/>
    </xf>
    <xf numFmtId="37" fontId="467" fillId="0" borderId="0" xfId="0" applyNumberFormat="1" applyFont="1" applyAlignment="1">
      <alignment horizontal="center" vertical="center" wrapText="1"/>
    </xf>
    <xf numFmtId="10" fontId="468" fillId="0" borderId="0" xfId="0" applyNumberFormat="1" applyFont="1" applyAlignment="1">
      <alignment horizontal="center" vertical="center"/>
    </xf>
    <xf numFmtId="37" fontId="469" fillId="0" borderId="0" xfId="0" applyNumberFormat="1" applyFont="1" applyAlignment="1">
      <alignment horizontal="center" vertical="center" wrapText="1"/>
    </xf>
    <xf numFmtId="10" fontId="470" fillId="0" borderId="0" xfId="0" applyNumberFormat="1" applyFont="1" applyAlignment="1">
      <alignment horizontal="center" vertical="center"/>
    </xf>
    <xf numFmtId="37" fontId="471" fillId="0" borderId="0" xfId="0" applyNumberFormat="1" applyFont="1" applyAlignment="1">
      <alignment horizontal="center" vertical="center" wrapText="1"/>
    </xf>
    <xf numFmtId="10" fontId="472" fillId="0" borderId="0" xfId="0" applyNumberFormat="1" applyFont="1" applyAlignment="1">
      <alignment horizontal="center" vertical="center"/>
    </xf>
    <xf numFmtId="37" fontId="473" fillId="0" borderId="0" xfId="0" applyNumberFormat="1" applyFont="1" applyAlignment="1">
      <alignment horizontal="center" vertical="center" wrapText="1"/>
    </xf>
    <xf numFmtId="10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 wrapText="1"/>
    </xf>
    <xf numFmtId="10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center" vertical="center" wrapText="1"/>
    </xf>
    <xf numFmtId="10" fontId="478" fillId="0" borderId="0" xfId="0" applyNumberFormat="1" applyFont="1" applyAlignment="1">
      <alignment horizontal="center" vertical="center"/>
    </xf>
    <xf numFmtId="37" fontId="479" fillId="0" borderId="0" xfId="0" applyNumberFormat="1" applyFont="1" applyAlignment="1">
      <alignment horizontal="center" vertical="center" wrapText="1"/>
    </xf>
    <xf numFmtId="10" fontId="480" fillId="0" borderId="0" xfId="0" applyNumberFormat="1" applyFont="1" applyAlignment="1">
      <alignment horizontal="center" vertical="center"/>
    </xf>
    <xf numFmtId="37" fontId="481" fillId="0" borderId="0" xfId="0" applyNumberFormat="1" applyFont="1" applyAlignment="1">
      <alignment horizontal="center" vertical="center" wrapText="1"/>
    </xf>
    <xf numFmtId="10" fontId="482" fillId="0" borderId="0" xfId="0" applyNumberFormat="1" applyFont="1" applyAlignment="1">
      <alignment horizontal="center" vertical="center"/>
    </xf>
    <xf numFmtId="37" fontId="483" fillId="0" borderId="0" xfId="0" applyNumberFormat="1" applyFont="1" applyAlignment="1">
      <alignment horizontal="center" vertical="center" wrapText="1"/>
    </xf>
    <xf numFmtId="10" fontId="484" fillId="0" borderId="0" xfId="0" applyNumberFormat="1" applyFont="1" applyAlignment="1">
      <alignment horizontal="center" vertical="center"/>
    </xf>
    <xf numFmtId="37" fontId="485" fillId="0" borderId="0" xfId="0" applyNumberFormat="1" applyFont="1" applyAlignment="1">
      <alignment horizontal="center" vertical="center" wrapText="1"/>
    </xf>
    <xf numFmtId="10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 wrapText="1"/>
    </xf>
    <xf numFmtId="10" fontId="488" fillId="0" borderId="0" xfId="0" applyNumberFormat="1" applyFont="1" applyAlignment="1">
      <alignment horizontal="center" vertical="center"/>
    </xf>
    <xf numFmtId="37" fontId="489" fillId="0" borderId="0" xfId="0" applyNumberFormat="1" applyFont="1" applyAlignment="1">
      <alignment horizontal="center" vertical="center" wrapText="1"/>
    </xf>
    <xf numFmtId="10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 wrapText="1"/>
    </xf>
    <xf numFmtId="10" fontId="492" fillId="0" borderId="0" xfId="0" applyNumberFormat="1" applyFont="1" applyAlignment="1">
      <alignment horizontal="center" vertical="center"/>
    </xf>
    <xf numFmtId="37" fontId="493" fillId="0" borderId="0" xfId="0" applyNumberFormat="1" applyFont="1" applyAlignment="1">
      <alignment horizontal="center" vertical="center" wrapText="1"/>
    </xf>
    <xf numFmtId="10" fontId="494" fillId="0" borderId="0" xfId="0" applyNumberFormat="1" applyFont="1" applyAlignment="1">
      <alignment horizontal="center" vertical="center"/>
    </xf>
    <xf numFmtId="37" fontId="495" fillId="0" borderId="0" xfId="0" applyNumberFormat="1" applyFont="1" applyAlignment="1">
      <alignment horizontal="center" vertical="center" wrapText="1"/>
    </xf>
    <xf numFmtId="10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 wrapText="1"/>
    </xf>
    <xf numFmtId="10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center" vertical="center" wrapText="1"/>
    </xf>
    <xf numFmtId="10" fontId="500" fillId="0" borderId="0" xfId="0" applyNumberFormat="1" applyFont="1" applyAlignment="1">
      <alignment horizontal="center" vertical="center"/>
    </xf>
    <xf numFmtId="37" fontId="501" fillId="0" borderId="0" xfId="0" applyNumberFormat="1" applyFont="1" applyAlignment="1">
      <alignment horizontal="center" vertical="center" wrapText="1"/>
    </xf>
    <xf numFmtId="10" fontId="502" fillId="0" borderId="0" xfId="0" applyNumberFormat="1" applyFont="1" applyAlignment="1">
      <alignment horizontal="center" vertical="center"/>
    </xf>
    <xf numFmtId="37" fontId="503" fillId="0" borderId="0" xfId="0" applyNumberFormat="1" applyFont="1" applyAlignment="1">
      <alignment horizontal="center" vertical="center" wrapText="1"/>
    </xf>
    <xf numFmtId="10" fontId="504" fillId="0" borderId="0" xfId="0" applyNumberFormat="1" applyFont="1" applyAlignment="1">
      <alignment horizontal="center" vertical="center"/>
    </xf>
    <xf numFmtId="37" fontId="505" fillId="0" borderId="0" xfId="0" applyNumberFormat="1" applyFont="1" applyAlignment="1">
      <alignment horizontal="center" vertical="center" wrapText="1"/>
    </xf>
    <xf numFmtId="10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 wrapText="1"/>
    </xf>
    <xf numFmtId="10" fontId="508" fillId="0" borderId="0" xfId="0" applyNumberFormat="1" applyFont="1" applyAlignment="1">
      <alignment horizontal="center" vertical="center"/>
    </xf>
    <xf numFmtId="37" fontId="509" fillId="0" borderId="0" xfId="0" applyNumberFormat="1" applyFont="1" applyAlignment="1">
      <alignment horizontal="center" vertical="center" wrapText="1"/>
    </xf>
    <xf numFmtId="10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 wrapText="1"/>
    </xf>
    <xf numFmtId="10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 wrapText="1"/>
    </xf>
    <xf numFmtId="10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 wrapText="1"/>
    </xf>
    <xf numFmtId="10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 wrapText="1"/>
    </xf>
    <xf numFmtId="10" fontId="518" fillId="0" borderId="0" xfId="0" applyNumberFormat="1" applyFont="1" applyAlignment="1">
      <alignment horizontal="center" vertical="center"/>
    </xf>
    <xf numFmtId="37" fontId="519" fillId="0" borderId="0" xfId="0" applyNumberFormat="1" applyFont="1" applyAlignment="1">
      <alignment horizontal="center" vertical="center" wrapText="1"/>
    </xf>
    <xf numFmtId="10" fontId="520" fillId="0" borderId="0" xfId="0" applyNumberFormat="1" applyFont="1" applyAlignment="1">
      <alignment horizontal="center" vertical="center"/>
    </xf>
    <xf numFmtId="37" fontId="521" fillId="0" borderId="0" xfId="0" applyNumberFormat="1" applyFont="1" applyAlignment="1">
      <alignment horizontal="center" vertical="center" wrapText="1"/>
    </xf>
    <xf numFmtId="10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 wrapText="1"/>
    </xf>
    <xf numFmtId="10" fontId="524" fillId="0" borderId="0" xfId="0" applyNumberFormat="1" applyFont="1" applyAlignment="1">
      <alignment horizontal="center" vertical="center"/>
    </xf>
    <xf numFmtId="37" fontId="525" fillId="0" borderId="3" xfId="0" applyNumberFormat="1" applyFont="1" applyBorder="1" applyAlignment="1">
      <alignment horizontal="center" vertical="center"/>
    </xf>
    <xf numFmtId="10" fontId="526" fillId="0" borderId="3" xfId="0" applyNumberFormat="1" applyFont="1" applyBorder="1" applyAlignment="1">
      <alignment horizontal="center" vertical="center"/>
    </xf>
    <xf numFmtId="37" fontId="527" fillId="0" borderId="4" xfId="0" applyNumberFormat="1" applyFont="1" applyBorder="1" applyAlignment="1">
      <alignment horizontal="center" vertical="center"/>
    </xf>
    <xf numFmtId="37" fontId="528" fillId="0" borderId="4" xfId="0" applyNumberFormat="1" applyFont="1" applyBorder="1" applyAlignment="1">
      <alignment horizontal="center" vertical="center"/>
    </xf>
    <xf numFmtId="37" fontId="529" fillId="0" borderId="4" xfId="0" applyNumberFormat="1" applyFont="1" applyBorder="1" applyAlignment="1">
      <alignment horizontal="center" vertical="center"/>
    </xf>
    <xf numFmtId="37" fontId="530" fillId="0" borderId="4" xfId="0" applyNumberFormat="1" applyFont="1" applyBorder="1" applyAlignment="1">
      <alignment horizontal="center" vertical="center"/>
    </xf>
    <xf numFmtId="37" fontId="531" fillId="0" borderId="4" xfId="0" applyNumberFormat="1" applyFont="1" applyBorder="1" applyAlignment="1">
      <alignment horizontal="center" vertical="center"/>
    </xf>
    <xf numFmtId="37" fontId="532" fillId="0" borderId="4" xfId="0" applyNumberFormat="1" applyFont="1" applyBorder="1" applyAlignment="1">
      <alignment horizontal="center" vertical="center"/>
    </xf>
    <xf numFmtId="37" fontId="533" fillId="0" borderId="4" xfId="0" applyNumberFormat="1" applyFont="1" applyBorder="1" applyAlignment="1">
      <alignment horizontal="center" vertical="center"/>
    </xf>
    <xf numFmtId="37" fontId="541" fillId="0" borderId="1" xfId="0" applyNumberFormat="1" applyFont="1" applyBorder="1" applyAlignment="1">
      <alignment horizontal="center" vertical="center" wrapText="1"/>
    </xf>
    <xf numFmtId="37" fontId="542" fillId="0" borderId="1" xfId="0" applyNumberFormat="1" applyFont="1" applyBorder="1" applyAlignment="1">
      <alignment horizontal="center" vertical="center" wrapText="1"/>
    </xf>
    <xf numFmtId="37" fontId="543" fillId="0" borderId="1" xfId="0" applyNumberFormat="1" applyFont="1" applyBorder="1" applyAlignment="1">
      <alignment horizontal="center" vertical="center" wrapText="1"/>
    </xf>
    <xf numFmtId="37" fontId="544" fillId="0" borderId="1" xfId="0" applyNumberFormat="1" applyFont="1" applyBorder="1" applyAlignment="1">
      <alignment horizontal="center" vertical="center" wrapText="1"/>
    </xf>
    <xf numFmtId="37" fontId="545" fillId="0" borderId="1" xfId="0" applyNumberFormat="1" applyFont="1" applyBorder="1" applyAlignment="1">
      <alignment horizontal="center" vertical="center" wrapText="1"/>
    </xf>
    <xf numFmtId="37" fontId="546" fillId="0" borderId="1" xfId="0" applyNumberFormat="1" applyFont="1" applyBorder="1" applyAlignment="1">
      <alignment horizontal="center" vertical="center" wrapText="1"/>
    </xf>
    <xf numFmtId="37" fontId="547" fillId="0" borderId="0" xfId="0" applyNumberFormat="1" applyFont="1" applyAlignment="1">
      <alignment horizontal="center" vertical="center" wrapText="1"/>
    </xf>
    <xf numFmtId="37" fontId="548" fillId="0" borderId="0" xfId="0" applyNumberFormat="1" applyFont="1" applyAlignment="1">
      <alignment horizontal="center" vertical="center"/>
    </xf>
    <xf numFmtId="10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/>
    </xf>
    <xf numFmtId="10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 wrapText="1"/>
    </xf>
    <xf numFmtId="37" fontId="553" fillId="0" borderId="0" xfId="0" applyNumberFormat="1" applyFont="1" applyAlignment="1">
      <alignment horizontal="center" vertical="center"/>
    </xf>
    <xf numFmtId="10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10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center" vertical="center" wrapText="1"/>
    </xf>
    <xf numFmtId="37" fontId="558" fillId="0" borderId="0" xfId="0" applyNumberFormat="1" applyFont="1" applyAlignment="1">
      <alignment horizontal="center" vertical="center"/>
    </xf>
    <xf numFmtId="10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10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 wrapText="1"/>
    </xf>
    <xf numFmtId="37" fontId="563" fillId="0" borderId="0" xfId="0" applyNumberFormat="1" applyFont="1" applyAlignment="1">
      <alignment horizontal="center" vertical="center"/>
    </xf>
    <xf numFmtId="10" fontId="564" fillId="0" borderId="0" xfId="0" applyNumberFormat="1" applyFont="1" applyAlignment="1">
      <alignment horizontal="center" vertical="center"/>
    </xf>
    <xf numFmtId="37" fontId="565" fillId="0" borderId="3" xfId="0" applyNumberFormat="1" applyFont="1" applyBorder="1" applyAlignment="1">
      <alignment horizontal="center" vertical="center"/>
    </xf>
    <xf numFmtId="37" fontId="566" fillId="0" borderId="3" xfId="0" applyNumberFormat="1" applyFont="1" applyBorder="1" applyAlignment="1">
      <alignment horizontal="center" vertical="center"/>
    </xf>
    <xf numFmtId="10" fontId="567" fillId="0" borderId="3" xfId="0" applyNumberFormat="1" applyFont="1" applyBorder="1" applyAlignment="1">
      <alignment horizontal="center" vertical="center"/>
    </xf>
    <xf numFmtId="37" fontId="568" fillId="0" borderId="3" xfId="0" applyNumberFormat="1" applyFont="1" applyBorder="1" applyAlignment="1">
      <alignment horizontal="center" vertical="center"/>
    </xf>
    <xf numFmtId="10" fontId="569" fillId="0" borderId="3" xfId="0" applyNumberFormat="1" applyFont="1" applyBorder="1" applyAlignment="1">
      <alignment horizontal="center" vertical="center"/>
    </xf>
    <xf numFmtId="37" fontId="570" fillId="0" borderId="4" xfId="0" applyNumberFormat="1" applyFont="1" applyBorder="1" applyAlignment="1">
      <alignment horizontal="center" vertical="center"/>
    </xf>
    <xf numFmtId="37" fontId="571" fillId="0" borderId="4" xfId="0" applyNumberFormat="1" applyFont="1" applyBorder="1" applyAlignment="1">
      <alignment horizontal="center" vertical="center"/>
    </xf>
    <xf numFmtId="37" fontId="572" fillId="0" borderId="4" xfId="0" applyNumberFormat="1" applyFont="1" applyBorder="1" applyAlignment="1">
      <alignment horizontal="center" vertical="center"/>
    </xf>
    <xf numFmtId="37" fontId="573" fillId="0" borderId="4" xfId="0" applyNumberFormat="1" applyFont="1" applyBorder="1" applyAlignment="1">
      <alignment horizontal="center" vertical="center"/>
    </xf>
    <xf numFmtId="37" fontId="578" fillId="0" borderId="1" xfId="0" applyNumberFormat="1" applyFont="1" applyBorder="1" applyAlignment="1">
      <alignment horizontal="center" vertical="center"/>
    </xf>
    <xf numFmtId="37" fontId="579" fillId="0" borderId="1" xfId="0" applyNumberFormat="1" applyFont="1" applyBorder="1" applyAlignment="1">
      <alignment horizontal="center" vertical="center"/>
    </xf>
    <xf numFmtId="37" fontId="580" fillId="0" borderId="1" xfId="0" applyNumberFormat="1" applyFont="1" applyBorder="1" applyAlignment="1">
      <alignment horizontal="center" vertical="center" wrapText="1"/>
    </xf>
    <xf numFmtId="37" fontId="581" fillId="0" borderId="1" xfId="0" applyNumberFormat="1" applyFont="1" applyBorder="1" applyAlignment="1">
      <alignment horizontal="center" vertical="center" wrapText="1"/>
    </xf>
    <xf numFmtId="37" fontId="582" fillId="0" borderId="1" xfId="0" applyNumberFormat="1" applyFont="1" applyBorder="1" applyAlignment="1">
      <alignment horizontal="center" vertical="center" wrapText="1"/>
    </xf>
    <xf numFmtId="37" fontId="583" fillId="0" borderId="0" xfId="0" applyNumberFormat="1" applyFont="1" applyAlignment="1">
      <alignment horizontal="center" vertical="center" wrapText="1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 wrapText="1"/>
    </xf>
    <xf numFmtId="37" fontId="587" fillId="0" borderId="0" xfId="0" applyNumberFormat="1" applyFont="1" applyAlignment="1">
      <alignment horizontal="center" vertical="center"/>
    </xf>
    <xf numFmtId="37" fontId="588" fillId="0" borderId="0" xfId="0" applyNumberFormat="1" applyFont="1" applyAlignment="1">
      <alignment horizontal="center" vertical="center" wrapText="1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/>
    </xf>
    <xf numFmtId="37" fontId="591" fillId="0" borderId="3" xfId="0" applyNumberFormat="1" applyFont="1" applyBorder="1" applyAlignment="1">
      <alignment horizontal="center" vertical="center"/>
    </xf>
    <xf numFmtId="37" fontId="592" fillId="0" borderId="3" xfId="0" applyNumberFormat="1" applyFont="1" applyBorder="1" applyAlignment="1">
      <alignment horizontal="center" vertical="center"/>
    </xf>
    <xf numFmtId="37" fontId="593" fillId="0" borderId="3" xfId="0" applyNumberFormat="1" applyFont="1" applyBorder="1" applyAlignment="1">
      <alignment horizontal="center" vertical="center"/>
    </xf>
    <xf numFmtId="37" fontId="594" fillId="0" borderId="4" xfId="0" applyNumberFormat="1" applyFont="1" applyBorder="1" applyAlignment="1">
      <alignment horizontal="center" vertical="center"/>
    </xf>
    <xf numFmtId="37" fontId="595" fillId="0" borderId="4" xfId="0" applyNumberFormat="1" applyFont="1" applyBorder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right" vertical="center"/>
    </xf>
    <xf numFmtId="37" fontId="148" fillId="0" borderId="1" xfId="0" applyNumberFormat="1" applyFont="1" applyBorder="1" applyAlignment="1">
      <alignment horizontal="center" vertical="center"/>
    </xf>
    <xf numFmtId="37" fontId="150" fillId="0" borderId="1" xfId="0" applyNumberFormat="1" applyFont="1" applyBorder="1" applyAlignment="1">
      <alignment horizontal="center" vertical="center"/>
    </xf>
    <xf numFmtId="37" fontId="151" fillId="0" borderId="1" xfId="0" applyNumberFormat="1" applyFont="1" applyBorder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right" vertical="center"/>
    </xf>
    <xf numFmtId="37" fontId="213" fillId="0" borderId="0" xfId="0" applyNumberFormat="1" applyFont="1" applyAlignment="1">
      <alignment horizontal="center" vertical="center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right" vertical="center"/>
    </xf>
    <xf numFmtId="37" fontId="217" fillId="0" borderId="1" xfId="0" applyNumberFormat="1" applyFont="1" applyBorder="1" applyAlignment="1">
      <alignment horizontal="center" vertical="center"/>
    </xf>
    <xf numFmtId="37" fontId="218" fillId="0" borderId="1" xfId="0" applyNumberFormat="1" applyFont="1" applyBorder="1" applyAlignment="1">
      <alignment horizontal="center" vertical="center"/>
    </xf>
    <xf numFmtId="37" fontId="219" fillId="0" borderId="1" xfId="0" applyNumberFormat="1" applyFont="1" applyBorder="1" applyAlignment="1">
      <alignment horizontal="center" vertical="center"/>
    </xf>
    <xf numFmtId="37" fontId="255" fillId="0" borderId="0" xfId="0" applyNumberFormat="1" applyFont="1" applyAlignment="1">
      <alignment horizontal="center" vertical="center"/>
    </xf>
    <xf numFmtId="37" fontId="256" fillId="0" borderId="0" xfId="0" applyNumberFormat="1" applyFont="1" applyAlignment="1">
      <alignment horizontal="center" vertical="center"/>
    </xf>
    <xf numFmtId="37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right" vertical="center"/>
    </xf>
    <xf numFmtId="37" fontId="259" fillId="0" borderId="1" xfId="0" applyNumberFormat="1" applyFont="1" applyBorder="1" applyAlignment="1">
      <alignment horizontal="center" vertical="center"/>
    </xf>
    <xf numFmtId="37" fontId="260" fillId="0" borderId="1" xfId="0" applyNumberFormat="1" applyFont="1" applyBorder="1" applyAlignment="1">
      <alignment horizontal="center" vertical="center"/>
    </xf>
    <xf numFmtId="37" fontId="331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right" vertical="center"/>
    </xf>
    <xf numFmtId="37" fontId="284" fillId="0" borderId="1" xfId="0" applyNumberFormat="1" applyFont="1" applyBorder="1" applyAlignment="1">
      <alignment horizontal="center" vertical="center"/>
    </xf>
    <xf numFmtId="37" fontId="285" fillId="0" borderId="1" xfId="0" applyNumberFormat="1" applyFont="1" applyBorder="1" applyAlignment="1">
      <alignment horizontal="center" vertical="center"/>
    </xf>
    <xf numFmtId="37" fontId="403" fillId="0" borderId="5" xfId="0" applyNumberFormat="1" applyFont="1" applyBorder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right" vertical="center"/>
    </xf>
    <xf numFmtId="37" fontId="336" fillId="0" borderId="1" xfId="0" applyNumberFormat="1" applyFont="1" applyBorder="1" applyAlignment="1">
      <alignment horizontal="center" vertical="center"/>
    </xf>
    <xf numFmtId="37" fontId="337" fillId="0" borderId="1" xfId="0" applyNumberFormat="1" applyFont="1" applyBorder="1" applyAlignment="1">
      <alignment horizontal="center" vertical="center"/>
    </xf>
    <xf numFmtId="37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/>
    </xf>
    <xf numFmtId="37" fontId="407" fillId="0" borderId="0" xfId="0" applyNumberFormat="1" applyFont="1" applyAlignment="1">
      <alignment horizontal="right" vertical="center"/>
    </xf>
    <xf numFmtId="37" fontId="408" fillId="0" borderId="1" xfId="0" applyNumberFormat="1" applyFont="1" applyBorder="1" applyAlignment="1">
      <alignment horizontal="center" vertical="center"/>
    </xf>
    <xf numFmtId="37" fontId="409" fillId="0" borderId="1" xfId="0" applyNumberFormat="1" applyFont="1" applyBorder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right" vertical="center"/>
    </xf>
    <xf numFmtId="37" fontId="538" fillId="0" borderId="1" xfId="0" applyNumberFormat="1" applyFont="1" applyBorder="1" applyAlignment="1">
      <alignment horizontal="center" vertical="center"/>
    </xf>
    <xf numFmtId="37" fontId="539" fillId="0" borderId="1" xfId="0" applyNumberFormat="1" applyFont="1" applyBorder="1" applyAlignment="1">
      <alignment horizontal="center" vertical="center"/>
    </xf>
    <xf numFmtId="37" fontId="540" fillId="0" borderId="1" xfId="0" applyNumberFormat="1" applyFont="1" applyBorder="1" applyAlignment="1">
      <alignment horizontal="center" vertical="center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right" vertical="center"/>
    </xf>
    <xf numFmtId="164" fontId="596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/>
    </xf>
    <xf numFmtId="3" fontId="0" fillId="0" borderId="0" xfId="0" applyNumberFormat="1"/>
    <xf numFmtId="37" fontId="0" fillId="0" borderId="0" xfId="0" applyNumberFormat="1"/>
    <xf numFmtId="3" fontId="597" fillId="0" borderId="0" xfId="0" applyNumberFormat="1" applyFont="1"/>
    <xf numFmtId="10" fontId="0" fillId="0" borderId="0" xfId="0" applyNumberFormat="1"/>
    <xf numFmtId="10" fontId="1" fillId="0" borderId="3" xfId="0" applyNumberFormat="1" applyFont="1" applyBorder="1" applyAlignment="1">
      <alignment horizontal="center" vertical="center"/>
    </xf>
    <xf numFmtId="37" fontId="210" fillId="0" borderId="0" xfId="0" applyNumberFormat="1" applyFont="1" applyBorder="1" applyAlignment="1">
      <alignment horizontal="center" vertical="center"/>
    </xf>
    <xf numFmtId="164" fontId="596" fillId="0" borderId="8" xfId="0" applyNumberFormat="1" applyFont="1" applyBorder="1" applyAlignment="1">
      <alignment horizontal="center" vertical="center" wrapText="1"/>
    </xf>
    <xf numFmtId="164" fontId="0" fillId="0" borderId="0" xfId="0" applyNumberFormat="1"/>
    <xf numFmtId="37" fontId="323" fillId="0" borderId="0" xfId="0" applyNumberFormat="1" applyFont="1" applyBorder="1" applyAlignment="1">
      <alignment horizontal="center" vertical="center"/>
    </xf>
    <xf numFmtId="37" fontId="324" fillId="0" borderId="0" xfId="0" applyNumberFormat="1" applyFont="1" applyBorder="1" applyAlignment="1">
      <alignment horizontal="center" vertical="center"/>
    </xf>
    <xf numFmtId="37" fontId="325" fillId="0" borderId="0" xfId="0" applyNumberFormat="1" applyFont="1" applyBorder="1" applyAlignment="1">
      <alignment horizontal="center" vertical="center"/>
    </xf>
    <xf numFmtId="37" fontId="326" fillId="0" borderId="0" xfId="0" applyNumberFormat="1" applyFont="1" applyBorder="1" applyAlignment="1">
      <alignment horizontal="center" vertical="center"/>
    </xf>
    <xf numFmtId="37" fontId="327" fillId="0" borderId="0" xfId="0" applyNumberFormat="1" applyFont="1" applyBorder="1" applyAlignment="1">
      <alignment horizontal="center" vertical="center"/>
    </xf>
    <xf numFmtId="37" fontId="329" fillId="0" borderId="0" xfId="0" applyNumberFormat="1" applyFont="1" applyBorder="1" applyAlignment="1">
      <alignment horizontal="center" vertical="center"/>
    </xf>
    <xf numFmtId="37" fontId="328" fillId="0" borderId="0" xfId="0" applyNumberFormat="1" applyFont="1" applyBorder="1" applyAlignment="1">
      <alignment horizontal="center" vertical="center"/>
    </xf>
    <xf numFmtId="37" fontId="330" fillId="0" borderId="0" xfId="0" applyNumberFormat="1" applyFont="1" applyBorder="1" applyAlignment="1">
      <alignment horizontal="center" vertical="center"/>
    </xf>
    <xf numFmtId="164" fontId="596" fillId="2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10" fontId="424" fillId="0" borderId="8" xfId="0" applyNumberFormat="1" applyFont="1" applyBorder="1" applyAlignment="1">
      <alignment horizontal="center" vertical="center"/>
    </xf>
    <xf numFmtId="10" fontId="596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zoomScaleNormal="100" zoomScaleSheetLayoutView="100" workbookViewId="0"/>
  </sheetViews>
  <sheetFormatPr defaultRowHeight="15" x14ac:dyDescent="0.25"/>
  <sheetData>
    <row r="22" spans="1:10" ht="39.950000000000003" customHeight="1" x14ac:dyDescent="0.25">
      <c r="A22" s="511" t="s">
        <v>0</v>
      </c>
      <c r="B22" s="512"/>
      <c r="C22" s="512"/>
      <c r="D22" s="512"/>
      <c r="E22" s="512"/>
      <c r="F22" s="512"/>
      <c r="G22" s="512"/>
      <c r="H22" s="512"/>
      <c r="I22" s="512"/>
      <c r="J22" s="512"/>
    </row>
    <row r="23" spans="1:10" ht="39.950000000000003" customHeight="1" x14ac:dyDescent="0.25">
      <c r="A23" s="513" t="s">
        <v>1</v>
      </c>
      <c r="B23" s="512"/>
      <c r="C23" s="512"/>
      <c r="D23" s="512"/>
      <c r="E23" s="512"/>
      <c r="F23" s="512"/>
      <c r="G23" s="512"/>
      <c r="H23" s="512"/>
      <c r="I23" s="512"/>
      <c r="J23" s="512"/>
    </row>
    <row r="24" spans="1:10" ht="39.950000000000003" customHeight="1" x14ac:dyDescent="0.25">
      <c r="A24" s="514" t="s">
        <v>2</v>
      </c>
      <c r="B24" s="512"/>
      <c r="C24" s="512"/>
      <c r="D24" s="512"/>
      <c r="E24" s="512"/>
      <c r="F24" s="512"/>
      <c r="G24" s="512"/>
      <c r="H24" s="512"/>
      <c r="I24" s="512"/>
      <c r="J24" s="51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4"/>
  <sheetViews>
    <sheetView rightToLeft="1" view="pageBreakPreview" zoomScale="120" zoomScaleNormal="100" zoomScaleSheetLayoutView="120" workbookViewId="0">
      <selection activeCell="I13" sqref="I13"/>
    </sheetView>
  </sheetViews>
  <sheetFormatPr defaultRowHeight="15" x14ac:dyDescent="0.2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  <col min="13" max="13" width="17.28515625" bestFit="1" customWidth="1"/>
  </cols>
  <sheetData>
    <row r="1" spans="1:13" ht="20.100000000000001" customHeight="1" x14ac:dyDescent="0.25">
      <c r="A1" s="582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</row>
    <row r="2" spans="1:13" ht="20.100000000000001" customHeight="1" x14ac:dyDescent="0.25">
      <c r="A2" s="583" t="s">
        <v>89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</row>
    <row r="3" spans="1:13" ht="20.100000000000001" customHeight="1" x14ac:dyDescent="0.25">
      <c r="A3" s="584" t="s">
        <v>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5" spans="1:13" ht="21" x14ac:dyDescent="0.25">
      <c r="A5" s="585" t="s">
        <v>153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</row>
    <row r="7" spans="1:13" ht="21" x14ac:dyDescent="0.25">
      <c r="A7" s="586" t="s">
        <v>154</v>
      </c>
      <c r="B7" s="516"/>
      <c r="C7" s="516"/>
      <c r="E7" s="587" t="s">
        <v>105</v>
      </c>
      <c r="F7" s="516"/>
      <c r="G7" s="516"/>
      <c r="I7" s="588" t="s">
        <v>7</v>
      </c>
      <c r="J7" s="516"/>
      <c r="K7" s="516"/>
    </row>
    <row r="8" spans="1:13" ht="42" x14ac:dyDescent="0.25">
      <c r="A8" s="459" t="s">
        <v>155</v>
      </c>
      <c r="C8" s="460" t="s">
        <v>69</v>
      </c>
      <c r="E8" s="461" t="s">
        <v>156</v>
      </c>
      <c r="G8" s="462" t="s">
        <v>157</v>
      </c>
      <c r="I8" s="463" t="s">
        <v>156</v>
      </c>
      <c r="K8" s="464" t="s">
        <v>157</v>
      </c>
    </row>
    <row r="9" spans="1:13" ht="18.75" x14ac:dyDescent="0.25">
      <c r="A9" s="465" t="s">
        <v>158</v>
      </c>
      <c r="C9" s="1" t="s">
        <v>83</v>
      </c>
      <c r="E9" s="466">
        <v>34238</v>
      </c>
      <c r="G9" s="467">
        <f>E9/E13</f>
        <v>9.0075726961997612E-3</v>
      </c>
      <c r="I9" s="468">
        <v>2898702</v>
      </c>
      <c r="K9" s="469">
        <f>I9/I13</f>
        <v>2.8502396881094409E-2</v>
      </c>
      <c r="L9" s="598"/>
      <c r="M9" s="598"/>
    </row>
    <row r="10" spans="1:13" ht="18.75" x14ac:dyDescent="0.25">
      <c r="A10" s="470" t="s">
        <v>158</v>
      </c>
      <c r="C10" s="1" t="s">
        <v>85</v>
      </c>
      <c r="E10" s="471">
        <v>3744225</v>
      </c>
      <c r="G10" s="472">
        <f>E10/E13</f>
        <v>0.98505692150325808</v>
      </c>
      <c r="I10" s="473">
        <v>24614392</v>
      </c>
      <c r="K10" s="474">
        <f>I10/I13</f>
        <v>0.24202873209141029</v>
      </c>
      <c r="L10" s="598"/>
      <c r="M10" s="598"/>
    </row>
    <row r="11" spans="1:13" ht="18.75" x14ac:dyDescent="0.25">
      <c r="A11" s="475" t="s">
        <v>158</v>
      </c>
      <c r="C11" s="1" t="s">
        <v>87</v>
      </c>
      <c r="E11" s="476">
        <v>22561</v>
      </c>
      <c r="G11" s="477">
        <f>E11/E13</f>
        <v>5.9355058005421697E-3</v>
      </c>
      <c r="I11" s="478">
        <v>22742119</v>
      </c>
      <c r="K11" s="479">
        <f>I11/I13</f>
        <v>0.22361902039432749</v>
      </c>
      <c r="L11" s="598"/>
      <c r="M11" s="598"/>
    </row>
    <row r="12" spans="1:13" ht="20.25" x14ac:dyDescent="0.25">
      <c r="A12" s="480" t="s">
        <v>159</v>
      </c>
      <c r="C12" s="1" t="s">
        <v>76</v>
      </c>
      <c r="E12" s="593">
        <v>0</v>
      </c>
      <c r="G12" s="477">
        <v>0</v>
      </c>
      <c r="H12" s="1"/>
      <c r="I12" s="481">
        <v>51445076</v>
      </c>
      <c r="K12" s="482">
        <f>I12/I13</f>
        <v>0.50584985063316779</v>
      </c>
      <c r="L12" s="598"/>
      <c r="M12" s="598"/>
    </row>
    <row r="13" spans="1:13" ht="19.5" thickBot="1" x14ac:dyDescent="0.3">
      <c r="A13" s="483" t="s">
        <v>64</v>
      </c>
      <c r="E13" s="484">
        <f>SUM(E9:$E$12)</f>
        <v>3801024</v>
      </c>
      <c r="G13" s="485">
        <f>SUM(G9:$G$12)</f>
        <v>1</v>
      </c>
      <c r="I13" s="486">
        <f>SUM(I9:$I$12)</f>
        <v>101700289</v>
      </c>
      <c r="K13" s="487">
        <f>SUM(K9:$K$12)</f>
        <v>1</v>
      </c>
    </row>
    <row r="14" spans="1:13" ht="19.5" thickTop="1" x14ac:dyDescent="0.25">
      <c r="E14" s="488"/>
      <c r="G14" s="489"/>
      <c r="I14" s="490"/>
      <c r="K14" s="491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6"/>
  <sheetViews>
    <sheetView rightToLeft="1" view="pageBreakPreview" zoomScale="150" zoomScaleNormal="100" zoomScaleSheetLayoutView="150" workbookViewId="0">
      <selection activeCell="E13" sqref="E13"/>
    </sheetView>
  </sheetViews>
  <sheetFormatPr defaultRowHeight="15" x14ac:dyDescent="0.2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 x14ac:dyDescent="0.25">
      <c r="A1" s="589" t="s">
        <v>0</v>
      </c>
      <c r="B1" s="512"/>
      <c r="C1" s="512"/>
      <c r="D1" s="512"/>
      <c r="E1" s="512"/>
    </row>
    <row r="2" spans="1:5" ht="20.100000000000001" customHeight="1" x14ac:dyDescent="0.25">
      <c r="A2" s="590" t="s">
        <v>89</v>
      </c>
      <c r="B2" s="512"/>
      <c r="C2" s="512"/>
      <c r="D2" s="512"/>
      <c r="E2" s="512"/>
    </row>
    <row r="3" spans="1:5" ht="20.100000000000001" customHeight="1" x14ac:dyDescent="0.25">
      <c r="A3" s="591" t="s">
        <v>2</v>
      </c>
      <c r="B3" s="512"/>
      <c r="C3" s="512"/>
      <c r="D3" s="512"/>
      <c r="E3" s="512"/>
    </row>
    <row r="5" spans="1:5" ht="21" x14ac:dyDescent="0.25">
      <c r="A5" s="592" t="s">
        <v>160</v>
      </c>
      <c r="B5" s="512"/>
      <c r="C5" s="512"/>
      <c r="D5" s="512"/>
      <c r="E5" s="512"/>
    </row>
    <row r="7" spans="1:5" ht="21" x14ac:dyDescent="0.25">
      <c r="C7" s="492" t="s">
        <v>105</v>
      </c>
      <c r="E7" s="493" t="s">
        <v>7</v>
      </c>
    </row>
    <row r="8" spans="1:5" ht="21" x14ac:dyDescent="0.25">
      <c r="A8" s="494" t="s">
        <v>101</v>
      </c>
      <c r="C8" s="495" t="s">
        <v>72</v>
      </c>
      <c r="E8" s="496" t="s">
        <v>72</v>
      </c>
    </row>
    <row r="9" spans="1:5" ht="18.75" x14ac:dyDescent="0.25">
      <c r="A9" s="497" t="s">
        <v>143</v>
      </c>
      <c r="C9" s="498">
        <v>16495162</v>
      </c>
      <c r="E9" s="499">
        <v>136238594</v>
      </c>
    </row>
    <row r="10" spans="1:5" ht="20.25" x14ac:dyDescent="0.25">
      <c r="A10" s="500" t="s">
        <v>161</v>
      </c>
      <c r="C10" s="593">
        <v>-200000</v>
      </c>
      <c r="E10" s="501">
        <v>18512845</v>
      </c>
    </row>
    <row r="11" spans="1:5" ht="18.75" x14ac:dyDescent="0.25">
      <c r="A11" s="502" t="s">
        <v>162</v>
      </c>
      <c r="C11" s="503">
        <v>20414020</v>
      </c>
      <c r="E11" s="504">
        <v>117745966</v>
      </c>
    </row>
    <row r="12" spans="1:5" s="510" customFormat="1" ht="20.25" x14ac:dyDescent="0.25">
      <c r="A12" s="612" t="s">
        <v>163</v>
      </c>
      <c r="C12" s="503">
        <v>89561831</v>
      </c>
      <c r="E12" s="593">
        <v>0</v>
      </c>
    </row>
    <row r="13" spans="1:5" ht="19.5" thickBot="1" x14ac:dyDescent="0.3">
      <c r="A13" s="505" t="s">
        <v>64</v>
      </c>
      <c r="C13" s="506">
        <f>SUM(C9:$C$12)</f>
        <v>126271013</v>
      </c>
      <c r="E13" s="507">
        <f>SUM(E9:$E$12)</f>
        <v>272497405</v>
      </c>
    </row>
    <row r="14" spans="1:5" ht="18.75" x14ac:dyDescent="0.25">
      <c r="C14" s="508"/>
      <c r="E14" s="509"/>
    </row>
    <row r="16" spans="1:5" x14ac:dyDescent="0.25">
      <c r="A16" s="613"/>
      <c r="B16" s="613"/>
      <c r="C16" s="614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6"/>
  <sheetViews>
    <sheetView rightToLeft="1" view="pageBreakPreview" topLeftCell="A40" zoomScaleNormal="100" zoomScaleSheetLayoutView="100" workbookViewId="0">
      <selection activeCell="U58" sqref="U58"/>
    </sheetView>
  </sheetViews>
  <sheetFormatPr defaultRowHeight="15" x14ac:dyDescent="0.25"/>
  <cols>
    <col min="1" max="1" width="17" customWidth="1"/>
    <col min="2" max="2" width="1.42578125" customWidth="1"/>
    <col min="3" max="3" width="12.7109375" customWidth="1"/>
    <col min="4" max="4" width="1.42578125" customWidth="1"/>
    <col min="5" max="5" width="18.42578125" bestFit="1" customWidth="1"/>
    <col min="6" max="6" width="1.42578125" customWidth="1"/>
    <col min="7" max="7" width="18.7109375" bestFit="1" customWidth="1"/>
    <col min="8" max="8" width="1.42578125" customWidth="1"/>
    <col min="9" max="9" width="10.7109375" bestFit="1" customWidth="1"/>
    <col min="10" max="10" width="15.7109375" bestFit="1" customWidth="1"/>
    <col min="11" max="11" width="1.42578125" customWidth="1"/>
    <col min="12" max="12" width="11.85546875" bestFit="1" customWidth="1"/>
    <col min="13" max="13" width="17" customWidth="1"/>
    <col min="14" max="14" width="1.42578125" customWidth="1"/>
    <col min="15" max="15" width="13.140625" bestFit="1" customWidth="1"/>
    <col min="16" max="16" width="1.42578125" customWidth="1"/>
    <col min="17" max="17" width="13.7109375" bestFit="1" customWidth="1"/>
    <col min="18" max="18" width="1.42578125" customWidth="1"/>
    <col min="19" max="19" width="18.5703125" bestFit="1" customWidth="1"/>
    <col min="20" max="20" width="1.42578125" customWidth="1"/>
    <col min="21" max="21" width="18.7109375" bestFit="1" customWidth="1"/>
    <col min="22" max="22" width="1.42578125" customWidth="1"/>
    <col min="23" max="23" width="15.42578125" bestFit="1" customWidth="1"/>
    <col min="24" max="24" width="12.7109375" bestFit="1" customWidth="1"/>
  </cols>
  <sheetData>
    <row r="1" spans="1:24" ht="20.100000000000001" customHeight="1" x14ac:dyDescent="0.25">
      <c r="A1" s="531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</row>
    <row r="2" spans="1:24" ht="20.100000000000001" customHeight="1" x14ac:dyDescent="0.25">
      <c r="A2" s="532" t="s">
        <v>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</row>
    <row r="3" spans="1:24" ht="20.100000000000001" customHeight="1" x14ac:dyDescent="0.25">
      <c r="A3" s="533" t="s">
        <v>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</row>
    <row r="5" spans="1:24" ht="21" x14ac:dyDescent="0.25">
      <c r="A5" s="534" t="s">
        <v>3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</row>
    <row r="6" spans="1:24" ht="21" x14ac:dyDescent="0.25">
      <c r="A6" s="535" t="s">
        <v>4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512"/>
    </row>
    <row r="8" spans="1:24" ht="21" x14ac:dyDescent="0.25">
      <c r="C8" s="515" t="s">
        <v>5</v>
      </c>
      <c r="D8" s="516"/>
      <c r="E8" s="516"/>
      <c r="F8" s="516"/>
      <c r="G8" s="516"/>
      <c r="I8" s="517" t="s">
        <v>6</v>
      </c>
      <c r="J8" s="516"/>
      <c r="K8" s="516"/>
      <c r="L8" s="516"/>
      <c r="M8" s="516"/>
      <c r="O8" s="518" t="s">
        <v>7</v>
      </c>
      <c r="P8" s="516"/>
      <c r="Q8" s="516"/>
      <c r="R8" s="516"/>
      <c r="S8" s="516"/>
      <c r="T8" s="516"/>
      <c r="U8" s="516"/>
      <c r="V8" s="516"/>
      <c r="W8" s="516"/>
    </row>
    <row r="9" spans="1:24" ht="18.75" x14ac:dyDescent="0.25">
      <c r="A9" s="519" t="s">
        <v>8</v>
      </c>
      <c r="C9" s="519" t="s">
        <v>9</v>
      </c>
      <c r="E9" s="519" t="s">
        <v>10</v>
      </c>
      <c r="G9" s="519" t="s">
        <v>11</v>
      </c>
      <c r="I9" s="519" t="s">
        <v>12</v>
      </c>
      <c r="J9" s="512"/>
      <c r="L9" s="519" t="s">
        <v>13</v>
      </c>
      <c r="M9" s="512"/>
      <c r="O9" s="519" t="s">
        <v>9</v>
      </c>
      <c r="Q9" s="525" t="s">
        <v>14</v>
      </c>
      <c r="S9" s="519" t="s">
        <v>10</v>
      </c>
      <c r="U9" s="519" t="s">
        <v>11</v>
      </c>
      <c r="W9" s="529" t="s">
        <v>15</v>
      </c>
      <c r="X9" s="597"/>
    </row>
    <row r="10" spans="1:24" ht="18.75" x14ac:dyDescent="0.25">
      <c r="A10" s="520"/>
      <c r="C10" s="521"/>
      <c r="E10" s="522"/>
      <c r="G10" s="523"/>
      <c r="I10" s="2" t="s">
        <v>9</v>
      </c>
      <c r="J10" s="3" t="s">
        <v>10</v>
      </c>
      <c r="L10" s="4" t="s">
        <v>9</v>
      </c>
      <c r="M10" s="5" t="s">
        <v>16</v>
      </c>
      <c r="O10" s="524"/>
      <c r="Q10" s="526"/>
      <c r="S10" s="527"/>
      <c r="U10" s="528"/>
      <c r="W10" s="530"/>
    </row>
    <row r="11" spans="1:24" ht="20.25" x14ac:dyDescent="0.25">
      <c r="A11" s="6" t="s">
        <v>17</v>
      </c>
      <c r="C11" s="593">
        <v>0</v>
      </c>
      <c r="D11" s="593"/>
      <c r="E11" s="593">
        <v>-1</v>
      </c>
      <c r="F11" s="593"/>
      <c r="G11" s="593">
        <v>-1</v>
      </c>
      <c r="H11" s="593"/>
      <c r="I11" s="593"/>
      <c r="J11" s="593"/>
      <c r="K11" s="593"/>
      <c r="L11" s="593">
        <v>0</v>
      </c>
      <c r="M11" s="593">
        <v>0</v>
      </c>
      <c r="N11" s="593"/>
      <c r="O11" s="593">
        <v>0</v>
      </c>
      <c r="P11" s="593"/>
      <c r="Q11" s="593">
        <v>3987</v>
      </c>
      <c r="R11" s="593"/>
      <c r="S11" s="593">
        <v>-1</v>
      </c>
      <c r="T11" s="593"/>
      <c r="U11" s="593">
        <v>-1</v>
      </c>
      <c r="W11" s="7">
        <v>-3.2274876905704159E-13</v>
      </c>
      <c r="X11" s="598"/>
    </row>
    <row r="12" spans="1:24" ht="20.25" x14ac:dyDescent="0.25">
      <c r="A12" s="8" t="s">
        <v>18</v>
      </c>
      <c r="C12" s="593">
        <v>19149753</v>
      </c>
      <c r="D12" s="593"/>
      <c r="E12" s="593">
        <v>50929355996</v>
      </c>
      <c r="F12" s="593"/>
      <c r="G12" s="593">
        <v>24879806244</v>
      </c>
      <c r="H12" s="593"/>
      <c r="I12" s="593">
        <v>0</v>
      </c>
      <c r="J12" s="593">
        <v>0</v>
      </c>
      <c r="K12" s="593"/>
      <c r="L12" s="593">
        <v>19149753</v>
      </c>
      <c r="M12" s="593">
        <v>26234407084</v>
      </c>
      <c r="N12" s="593"/>
      <c r="O12" s="593">
        <v>0</v>
      </c>
      <c r="P12" s="593"/>
      <c r="Q12" s="593">
        <v>0</v>
      </c>
      <c r="R12" s="593"/>
      <c r="S12" s="593">
        <v>0</v>
      </c>
      <c r="T12" s="593"/>
      <c r="U12" s="593">
        <v>0</v>
      </c>
      <c r="W12" s="7">
        <v>0</v>
      </c>
      <c r="X12" s="598"/>
    </row>
    <row r="13" spans="1:24" ht="20.25" x14ac:dyDescent="0.25">
      <c r="A13" s="9" t="s">
        <v>19</v>
      </c>
      <c r="C13" s="593">
        <v>169860000</v>
      </c>
      <c r="D13" s="593"/>
      <c r="E13" s="593">
        <v>583121752177</v>
      </c>
      <c r="F13" s="593"/>
      <c r="G13" s="593">
        <v>423811825830</v>
      </c>
      <c r="H13" s="593"/>
      <c r="I13" s="593">
        <v>0</v>
      </c>
      <c r="J13" s="593">
        <v>0</v>
      </c>
      <c r="K13" s="593"/>
      <c r="L13" s="593">
        <v>12500000</v>
      </c>
      <c r="M13" s="593">
        <v>32004151175</v>
      </c>
      <c r="N13" s="593"/>
      <c r="O13" s="593">
        <v>157360000</v>
      </c>
      <c r="P13" s="593"/>
      <c r="Q13" s="593">
        <v>2526</v>
      </c>
      <c r="R13" s="593"/>
      <c r="S13" s="593">
        <v>540209813510</v>
      </c>
      <c r="T13" s="593"/>
      <c r="U13" s="593">
        <v>395126286408</v>
      </c>
      <c r="W13" s="10">
        <v>0.12752652256026206</v>
      </c>
      <c r="X13" s="598"/>
    </row>
    <row r="14" spans="1:24" ht="20.25" x14ac:dyDescent="0.25">
      <c r="A14" s="11" t="s">
        <v>20</v>
      </c>
      <c r="C14" s="593">
        <v>4000000</v>
      </c>
      <c r="D14" s="593"/>
      <c r="E14" s="593">
        <v>27155069655</v>
      </c>
      <c r="F14" s="593"/>
      <c r="G14" s="593">
        <v>22624578000</v>
      </c>
      <c r="H14" s="593"/>
      <c r="I14" s="593">
        <v>0</v>
      </c>
      <c r="J14" s="593">
        <v>0</v>
      </c>
      <c r="K14" s="593"/>
      <c r="L14" s="593">
        <v>0</v>
      </c>
      <c r="M14" s="593">
        <v>0</v>
      </c>
      <c r="N14" s="593"/>
      <c r="O14" s="593">
        <v>4000000</v>
      </c>
      <c r="P14" s="593"/>
      <c r="Q14" s="593">
        <v>5480</v>
      </c>
      <c r="R14" s="593"/>
      <c r="S14" s="593">
        <v>27155069655</v>
      </c>
      <c r="T14" s="593"/>
      <c r="U14" s="593">
        <v>21789576000</v>
      </c>
      <c r="W14" s="12">
        <v>7.0325588322748553E-3</v>
      </c>
      <c r="X14" s="598"/>
    </row>
    <row r="15" spans="1:24" ht="37.5" x14ac:dyDescent="0.25">
      <c r="A15" s="13" t="s">
        <v>21</v>
      </c>
      <c r="C15" s="593">
        <v>38137</v>
      </c>
      <c r="D15" s="593"/>
      <c r="E15" s="593">
        <v>26720136</v>
      </c>
      <c r="F15" s="593"/>
      <c r="G15" s="593">
        <v>26537059</v>
      </c>
      <c r="H15" s="593"/>
      <c r="I15" s="593">
        <v>0</v>
      </c>
      <c r="J15" s="593">
        <v>0</v>
      </c>
      <c r="K15" s="593"/>
      <c r="L15" s="593">
        <v>0</v>
      </c>
      <c r="M15" s="593">
        <v>0</v>
      </c>
      <c r="N15" s="593"/>
      <c r="O15" s="593">
        <v>38137</v>
      </c>
      <c r="P15" s="593"/>
      <c r="Q15" s="593">
        <v>700</v>
      </c>
      <c r="R15" s="593"/>
      <c r="S15" s="593">
        <v>26720136</v>
      </c>
      <c r="T15" s="593"/>
      <c r="U15" s="593">
        <v>26537059</v>
      </c>
      <c r="W15" s="14">
        <v>8.5648031266440867E-6</v>
      </c>
      <c r="X15" s="598"/>
    </row>
    <row r="16" spans="1:24" ht="37.5" x14ac:dyDescent="0.25">
      <c r="A16" s="15" t="s">
        <v>22</v>
      </c>
      <c r="C16" s="593">
        <v>108053</v>
      </c>
      <c r="D16" s="593"/>
      <c r="E16" s="593">
        <v>54075554</v>
      </c>
      <c r="F16" s="593"/>
      <c r="G16" s="593">
        <v>53705042</v>
      </c>
      <c r="H16" s="593"/>
      <c r="I16" s="593">
        <v>0</v>
      </c>
      <c r="J16" s="593">
        <v>0</v>
      </c>
      <c r="K16" s="593"/>
      <c r="L16" s="593">
        <v>0</v>
      </c>
      <c r="M16" s="593">
        <v>0</v>
      </c>
      <c r="N16" s="593"/>
      <c r="O16" s="593">
        <v>108053</v>
      </c>
      <c r="P16" s="593"/>
      <c r="Q16" s="593">
        <v>500</v>
      </c>
      <c r="R16" s="593"/>
      <c r="S16" s="593">
        <v>54075554</v>
      </c>
      <c r="T16" s="593"/>
      <c r="U16" s="593">
        <v>53705042</v>
      </c>
      <c r="W16" s="16">
        <v>1.7333236197656718E-5</v>
      </c>
      <c r="X16" s="598"/>
    </row>
    <row r="17" spans="1:24" ht="20.25" x14ac:dyDescent="0.25">
      <c r="A17" s="17" t="s">
        <v>23</v>
      </c>
      <c r="C17" s="593">
        <v>30220930</v>
      </c>
      <c r="D17" s="593"/>
      <c r="E17" s="593">
        <v>78221797463</v>
      </c>
      <c r="F17" s="593"/>
      <c r="G17" s="593">
        <v>43980193043</v>
      </c>
      <c r="H17" s="593"/>
      <c r="I17" s="593">
        <v>0</v>
      </c>
      <c r="J17" s="593">
        <v>0</v>
      </c>
      <c r="K17" s="593"/>
      <c r="L17" s="593">
        <v>0</v>
      </c>
      <c r="M17" s="593">
        <v>0</v>
      </c>
      <c r="N17" s="593"/>
      <c r="O17" s="593">
        <v>30220930</v>
      </c>
      <c r="P17" s="593"/>
      <c r="Q17" s="593">
        <v>1605</v>
      </c>
      <c r="R17" s="593"/>
      <c r="S17" s="593">
        <v>78221797463</v>
      </c>
      <c r="T17" s="593"/>
      <c r="U17" s="593">
        <v>48215990324</v>
      </c>
      <c r="W17" s="18">
        <v>1.5561651525937227E-2</v>
      </c>
      <c r="X17" s="598"/>
    </row>
    <row r="18" spans="1:24" ht="37.5" x14ac:dyDescent="0.25">
      <c r="A18" s="19" t="s">
        <v>24</v>
      </c>
      <c r="C18" s="593">
        <v>14798285</v>
      </c>
      <c r="D18" s="593"/>
      <c r="E18" s="593">
        <v>53481947444</v>
      </c>
      <c r="F18" s="593"/>
      <c r="G18" s="593">
        <v>40055970461</v>
      </c>
      <c r="H18" s="593"/>
      <c r="I18" s="593">
        <v>0</v>
      </c>
      <c r="J18" s="593">
        <v>0</v>
      </c>
      <c r="K18" s="593"/>
      <c r="L18" s="593">
        <v>0</v>
      </c>
      <c r="M18" s="593">
        <v>0</v>
      </c>
      <c r="N18" s="593"/>
      <c r="O18" s="593">
        <v>14798285</v>
      </c>
      <c r="P18" s="593"/>
      <c r="Q18" s="593">
        <v>2861</v>
      </c>
      <c r="R18" s="593"/>
      <c r="S18" s="593">
        <v>53481947444</v>
      </c>
      <c r="T18" s="593"/>
      <c r="U18" s="593">
        <v>42085982919</v>
      </c>
      <c r="W18" s="20">
        <v>1.3583199181662927E-2</v>
      </c>
      <c r="X18" s="598"/>
    </row>
    <row r="19" spans="1:24" ht="37.5" x14ac:dyDescent="0.25">
      <c r="A19" s="21" t="s">
        <v>25</v>
      </c>
      <c r="C19" s="593">
        <v>25453</v>
      </c>
      <c r="D19" s="593"/>
      <c r="E19" s="593">
        <v>25476109</v>
      </c>
      <c r="F19" s="593"/>
      <c r="G19" s="593">
        <v>25301555</v>
      </c>
      <c r="H19" s="593"/>
      <c r="I19" s="593">
        <v>0</v>
      </c>
      <c r="J19" s="593">
        <v>0</v>
      </c>
      <c r="K19" s="593"/>
      <c r="L19" s="593">
        <v>0</v>
      </c>
      <c r="M19" s="593">
        <v>0</v>
      </c>
      <c r="N19" s="593"/>
      <c r="O19" s="593">
        <v>25453</v>
      </c>
      <c r="P19" s="593"/>
      <c r="Q19" s="593">
        <v>1000</v>
      </c>
      <c r="R19" s="593"/>
      <c r="S19" s="593">
        <v>25476109</v>
      </c>
      <c r="T19" s="593"/>
      <c r="U19" s="593">
        <v>25301555</v>
      </c>
      <c r="W19" s="22">
        <v>8.1660457314790346E-6</v>
      </c>
      <c r="X19" s="598"/>
    </row>
    <row r="20" spans="1:24" ht="37.5" x14ac:dyDescent="0.25">
      <c r="A20" s="23" t="s">
        <v>26</v>
      </c>
      <c r="C20" s="593">
        <v>325402</v>
      </c>
      <c r="D20" s="593"/>
      <c r="E20" s="593">
        <v>2485071657</v>
      </c>
      <c r="F20" s="593"/>
      <c r="G20" s="593">
        <v>8296899260</v>
      </c>
      <c r="H20" s="593"/>
      <c r="I20" s="593">
        <v>0</v>
      </c>
      <c r="J20" s="593">
        <v>0</v>
      </c>
      <c r="K20" s="593"/>
      <c r="L20" s="593">
        <v>0</v>
      </c>
      <c r="M20" s="593">
        <v>0</v>
      </c>
      <c r="N20" s="593"/>
      <c r="O20" s="593">
        <v>325402</v>
      </c>
      <c r="P20" s="593"/>
      <c r="Q20" s="593">
        <v>22850</v>
      </c>
      <c r="R20" s="593"/>
      <c r="S20" s="593">
        <v>2485071657</v>
      </c>
      <c r="T20" s="593"/>
      <c r="U20" s="593">
        <v>7391194858</v>
      </c>
      <c r="W20" s="24">
        <v>2.385499042280235E-3</v>
      </c>
      <c r="X20" s="598"/>
    </row>
    <row r="21" spans="1:24" ht="37.5" x14ac:dyDescent="0.25">
      <c r="A21" s="25" t="s">
        <v>27</v>
      </c>
      <c r="C21" s="593">
        <v>1400000</v>
      </c>
      <c r="D21" s="593"/>
      <c r="E21" s="593">
        <v>20386201563</v>
      </c>
      <c r="F21" s="593"/>
      <c r="G21" s="593">
        <v>13429615500</v>
      </c>
      <c r="H21" s="593"/>
      <c r="I21" s="593">
        <v>0</v>
      </c>
      <c r="J21" s="593">
        <v>0</v>
      </c>
      <c r="K21" s="593"/>
      <c r="L21" s="593">
        <v>0</v>
      </c>
      <c r="M21" s="593">
        <v>0</v>
      </c>
      <c r="N21" s="593"/>
      <c r="O21" s="593">
        <v>1400000</v>
      </c>
      <c r="P21" s="593"/>
      <c r="Q21" s="593">
        <v>10830</v>
      </c>
      <c r="R21" s="593"/>
      <c r="S21" s="593">
        <v>20386201563</v>
      </c>
      <c r="T21" s="593"/>
      <c r="U21" s="593">
        <v>15071786100</v>
      </c>
      <c r="W21" s="26">
        <v>4.8644004112660295E-3</v>
      </c>
      <c r="X21" s="598"/>
    </row>
    <row r="22" spans="1:24" ht="37.5" x14ac:dyDescent="0.25">
      <c r="A22" s="27" t="s">
        <v>28</v>
      </c>
      <c r="C22" s="593">
        <v>587000</v>
      </c>
      <c r="D22" s="593"/>
      <c r="E22" s="593">
        <v>54355473828</v>
      </c>
      <c r="F22" s="593"/>
      <c r="G22" s="593">
        <v>53390922525</v>
      </c>
      <c r="H22" s="593"/>
      <c r="I22" s="593">
        <v>0</v>
      </c>
      <c r="J22" s="593">
        <v>0</v>
      </c>
      <c r="K22" s="593"/>
      <c r="L22" s="593">
        <v>0</v>
      </c>
      <c r="M22" s="593">
        <v>0</v>
      </c>
      <c r="N22" s="593"/>
      <c r="O22" s="593">
        <v>587000</v>
      </c>
      <c r="P22" s="593"/>
      <c r="Q22" s="593">
        <v>103100</v>
      </c>
      <c r="R22" s="593"/>
      <c r="S22" s="593">
        <v>54355473828</v>
      </c>
      <c r="T22" s="593"/>
      <c r="U22" s="593">
        <v>60159607785</v>
      </c>
      <c r="W22" s="28">
        <v>1.9416439359563165E-2</v>
      </c>
      <c r="X22" s="598"/>
    </row>
    <row r="23" spans="1:24" ht="37.5" x14ac:dyDescent="0.25">
      <c r="A23" s="29" t="s">
        <v>29</v>
      </c>
      <c r="C23" s="593">
        <v>1316253</v>
      </c>
      <c r="D23" s="593"/>
      <c r="E23" s="593">
        <v>48581660596</v>
      </c>
      <c r="F23" s="593"/>
      <c r="G23" s="593">
        <v>35458217085</v>
      </c>
      <c r="H23" s="593"/>
      <c r="I23" s="593">
        <v>0</v>
      </c>
      <c r="J23" s="593">
        <v>0</v>
      </c>
      <c r="K23" s="593"/>
      <c r="L23" s="593">
        <v>0</v>
      </c>
      <c r="M23" s="593">
        <v>0</v>
      </c>
      <c r="N23" s="593"/>
      <c r="O23" s="593">
        <v>1316253</v>
      </c>
      <c r="P23" s="593"/>
      <c r="Q23" s="593">
        <v>32900</v>
      </c>
      <c r="R23" s="593"/>
      <c r="S23" s="593">
        <v>48581660596</v>
      </c>
      <c r="T23" s="593"/>
      <c r="U23" s="593">
        <v>43047060594</v>
      </c>
      <c r="W23" s="30">
        <v>1.389338581823738E-2</v>
      </c>
      <c r="X23" s="598"/>
    </row>
    <row r="24" spans="1:24" ht="20.25" x14ac:dyDescent="0.25">
      <c r="A24" s="31" t="s">
        <v>30</v>
      </c>
      <c r="C24" s="593">
        <v>1394767</v>
      </c>
      <c r="D24" s="593"/>
      <c r="E24" s="593">
        <v>4652979483</v>
      </c>
      <c r="F24" s="593"/>
      <c r="G24" s="593">
        <v>4030462872</v>
      </c>
      <c r="H24" s="593"/>
      <c r="I24" s="593">
        <v>0</v>
      </c>
      <c r="J24" s="593">
        <v>0</v>
      </c>
      <c r="K24" s="593"/>
      <c r="L24" s="593">
        <v>0</v>
      </c>
      <c r="M24" s="593">
        <v>0</v>
      </c>
      <c r="N24" s="593"/>
      <c r="O24" s="593">
        <v>1394767</v>
      </c>
      <c r="P24" s="593"/>
      <c r="Q24" s="593">
        <v>3536</v>
      </c>
      <c r="R24" s="593"/>
      <c r="S24" s="593">
        <v>4652979483</v>
      </c>
      <c r="T24" s="593"/>
      <c r="U24" s="593">
        <v>4902551330</v>
      </c>
      <c r="W24" s="32">
        <v>1.582292406996462E-3</v>
      </c>
      <c r="X24" s="598"/>
    </row>
    <row r="25" spans="1:24" ht="20.25" x14ac:dyDescent="0.25">
      <c r="A25" s="33" t="s">
        <v>31</v>
      </c>
      <c r="C25" s="593">
        <v>4000000</v>
      </c>
      <c r="D25" s="593"/>
      <c r="E25" s="593">
        <v>29535550391</v>
      </c>
      <c r="F25" s="593"/>
      <c r="G25" s="593">
        <v>28549116000</v>
      </c>
      <c r="H25" s="593"/>
      <c r="I25" s="593">
        <v>1500000</v>
      </c>
      <c r="J25" s="593">
        <v>10754000000</v>
      </c>
      <c r="K25" s="593"/>
      <c r="L25" s="593">
        <v>0</v>
      </c>
      <c r="M25" s="593">
        <v>0</v>
      </c>
      <c r="N25" s="593"/>
      <c r="O25" s="593">
        <v>5500000</v>
      </c>
      <c r="P25" s="593"/>
      <c r="Q25" s="593">
        <v>7440</v>
      </c>
      <c r="R25" s="593"/>
      <c r="S25" s="593">
        <v>40299530012</v>
      </c>
      <c r="T25" s="593"/>
      <c r="U25" s="593">
        <v>40676526000</v>
      </c>
      <c r="W25" s="34">
        <v>1.3128298696016746E-2</v>
      </c>
      <c r="X25" s="598"/>
    </row>
    <row r="26" spans="1:24" ht="37.5" x14ac:dyDescent="0.25">
      <c r="A26" s="35" t="s">
        <v>32</v>
      </c>
      <c r="C26" s="593">
        <v>2900000</v>
      </c>
      <c r="D26" s="593"/>
      <c r="E26" s="593">
        <v>23524331141</v>
      </c>
      <c r="F26" s="593"/>
      <c r="G26" s="593">
        <v>23177269800</v>
      </c>
      <c r="H26" s="593"/>
      <c r="I26" s="593">
        <v>0</v>
      </c>
      <c r="J26" s="593">
        <v>0</v>
      </c>
      <c r="K26" s="593"/>
      <c r="L26" s="593">
        <v>0</v>
      </c>
      <c r="M26" s="593">
        <v>0</v>
      </c>
      <c r="N26" s="593"/>
      <c r="O26" s="593">
        <v>2900000</v>
      </c>
      <c r="P26" s="593"/>
      <c r="Q26" s="593">
        <v>8610</v>
      </c>
      <c r="R26" s="593"/>
      <c r="S26" s="593">
        <v>23524331141</v>
      </c>
      <c r="T26" s="593"/>
      <c r="U26" s="593">
        <v>24820434450</v>
      </c>
      <c r="W26" s="36">
        <v>8.0107646661984888E-3</v>
      </c>
      <c r="X26" s="598"/>
    </row>
    <row r="27" spans="1:24" ht="20.25" x14ac:dyDescent="0.25">
      <c r="A27" s="37" t="s">
        <v>33</v>
      </c>
      <c r="C27" s="593">
        <v>18700000</v>
      </c>
      <c r="D27" s="593"/>
      <c r="E27" s="593">
        <v>248192171509</v>
      </c>
      <c r="F27" s="593"/>
      <c r="G27" s="593">
        <v>239237019450</v>
      </c>
      <c r="H27" s="593"/>
      <c r="I27" s="593">
        <v>0</v>
      </c>
      <c r="J27" s="593">
        <v>0</v>
      </c>
      <c r="K27" s="593"/>
      <c r="L27" s="593">
        <v>0</v>
      </c>
      <c r="M27" s="593">
        <v>0</v>
      </c>
      <c r="N27" s="593"/>
      <c r="O27" s="593">
        <v>18700000</v>
      </c>
      <c r="P27" s="593"/>
      <c r="Q27" s="593">
        <v>12630</v>
      </c>
      <c r="R27" s="593"/>
      <c r="S27" s="593">
        <v>248192171509</v>
      </c>
      <c r="T27" s="593"/>
      <c r="U27" s="593">
        <v>234775723050</v>
      </c>
      <c r="W27" s="38">
        <v>7.57735756188644E-2</v>
      </c>
      <c r="X27" s="598"/>
    </row>
    <row r="28" spans="1:24" ht="37.5" x14ac:dyDescent="0.25">
      <c r="A28" s="39" t="s">
        <v>34</v>
      </c>
      <c r="C28" s="593">
        <v>833442</v>
      </c>
      <c r="D28" s="593"/>
      <c r="E28" s="593">
        <v>6251260777</v>
      </c>
      <c r="F28" s="593"/>
      <c r="G28" s="593">
        <v>9055319410</v>
      </c>
      <c r="H28" s="593"/>
      <c r="I28" s="593">
        <v>0</v>
      </c>
      <c r="J28" s="593">
        <v>0</v>
      </c>
      <c r="K28" s="593"/>
      <c r="L28" s="593">
        <v>0</v>
      </c>
      <c r="M28" s="593">
        <v>0</v>
      </c>
      <c r="N28" s="593"/>
      <c r="O28" s="593">
        <v>833442</v>
      </c>
      <c r="P28" s="593"/>
      <c r="Q28" s="593">
        <v>11980</v>
      </c>
      <c r="R28" s="593"/>
      <c r="S28" s="593">
        <v>6251260777</v>
      </c>
      <c r="T28" s="593"/>
      <c r="U28" s="593">
        <v>9925226581</v>
      </c>
      <c r="W28" s="40">
        <v>3.2033546616299794E-3</v>
      </c>
      <c r="X28" s="598"/>
    </row>
    <row r="29" spans="1:24" ht="37.5" x14ac:dyDescent="0.25">
      <c r="A29" s="41" t="s">
        <v>35</v>
      </c>
      <c r="C29" s="593">
        <v>10000000</v>
      </c>
      <c r="D29" s="593"/>
      <c r="E29" s="593">
        <v>105415855179</v>
      </c>
      <c r="F29" s="593"/>
      <c r="G29" s="593">
        <v>89563905000</v>
      </c>
      <c r="H29" s="593"/>
      <c r="I29" s="593">
        <v>0</v>
      </c>
      <c r="J29" s="593">
        <v>0</v>
      </c>
      <c r="K29" s="593"/>
      <c r="L29" s="593">
        <v>0</v>
      </c>
      <c r="M29" s="593">
        <v>0</v>
      </c>
      <c r="N29" s="593"/>
      <c r="O29" s="593">
        <v>10000000</v>
      </c>
      <c r="P29" s="593"/>
      <c r="Q29" s="593">
        <v>8770</v>
      </c>
      <c r="R29" s="593"/>
      <c r="S29" s="593">
        <v>105415855179</v>
      </c>
      <c r="T29" s="593"/>
      <c r="U29" s="593">
        <v>87178185000</v>
      </c>
      <c r="W29" s="42">
        <v>2.8136651897377046E-2</v>
      </c>
      <c r="X29" s="598"/>
    </row>
    <row r="30" spans="1:24" ht="20.25" x14ac:dyDescent="0.25">
      <c r="A30" s="43" t="s">
        <v>36</v>
      </c>
      <c r="C30" s="593">
        <v>7655956</v>
      </c>
      <c r="D30" s="593"/>
      <c r="E30" s="593">
        <v>122398171027</v>
      </c>
      <c r="F30" s="593"/>
      <c r="G30" s="593">
        <v>107687203324</v>
      </c>
      <c r="H30" s="593"/>
      <c r="I30" s="593">
        <v>0</v>
      </c>
      <c r="J30" s="593">
        <v>0</v>
      </c>
      <c r="K30" s="593"/>
      <c r="L30" s="593">
        <v>0</v>
      </c>
      <c r="M30" s="593">
        <v>0</v>
      </c>
      <c r="N30" s="593"/>
      <c r="O30" s="593">
        <v>11483934</v>
      </c>
      <c r="P30" s="593"/>
      <c r="Q30" s="593">
        <v>8887</v>
      </c>
      <c r="R30" s="593"/>
      <c r="S30" s="593">
        <v>122398171027</v>
      </c>
      <c r="T30" s="593"/>
      <c r="U30" s="593">
        <v>101450478015</v>
      </c>
      <c r="W30" s="44">
        <v>3.2743016899589708E-2</v>
      </c>
      <c r="X30" s="598"/>
    </row>
    <row r="31" spans="1:24" ht="20.25" x14ac:dyDescent="0.25">
      <c r="A31" s="45" t="s">
        <v>37</v>
      </c>
      <c r="C31" s="593">
        <v>900000</v>
      </c>
      <c r="D31" s="593"/>
      <c r="E31" s="593">
        <v>19249488475</v>
      </c>
      <c r="F31" s="593"/>
      <c r="G31" s="593">
        <v>17311380750</v>
      </c>
      <c r="H31" s="593"/>
      <c r="I31" s="593">
        <v>0</v>
      </c>
      <c r="J31" s="593">
        <v>0</v>
      </c>
      <c r="K31" s="593"/>
      <c r="L31" s="593">
        <v>0</v>
      </c>
      <c r="M31" s="593">
        <v>0</v>
      </c>
      <c r="N31" s="593"/>
      <c r="O31" s="593">
        <v>900000</v>
      </c>
      <c r="P31" s="593"/>
      <c r="Q31" s="593">
        <v>19700</v>
      </c>
      <c r="R31" s="593"/>
      <c r="S31" s="593">
        <v>19249488475</v>
      </c>
      <c r="T31" s="593"/>
      <c r="U31" s="593">
        <v>17624506500</v>
      </c>
      <c r="W31" s="46">
        <v>5.6882877781128278E-3</v>
      </c>
      <c r="X31" s="598"/>
    </row>
    <row r="32" spans="1:24" ht="20.25" x14ac:dyDescent="0.25">
      <c r="A32" s="47" t="s">
        <v>38</v>
      </c>
      <c r="C32" s="593">
        <v>418421</v>
      </c>
      <c r="D32" s="593"/>
      <c r="E32" s="593">
        <v>32179064281</v>
      </c>
      <c r="F32" s="593"/>
      <c r="G32" s="593">
        <v>28678469689</v>
      </c>
      <c r="H32" s="593"/>
      <c r="I32" s="593">
        <v>0</v>
      </c>
      <c r="J32" s="593">
        <v>0</v>
      </c>
      <c r="K32" s="593"/>
      <c r="L32" s="593">
        <v>0</v>
      </c>
      <c r="M32" s="593">
        <v>0</v>
      </c>
      <c r="N32" s="593"/>
      <c r="O32" s="593">
        <v>418421</v>
      </c>
      <c r="P32" s="593"/>
      <c r="Q32" s="593">
        <v>70150</v>
      </c>
      <c r="R32" s="593"/>
      <c r="S32" s="593">
        <v>32179064281</v>
      </c>
      <c r="T32" s="593"/>
      <c r="U32" s="593">
        <v>29177587363</v>
      </c>
      <c r="W32" s="48">
        <v>9.4170304054625419E-3</v>
      </c>
      <c r="X32" s="598"/>
    </row>
    <row r="33" spans="1:24" ht="37.5" x14ac:dyDescent="0.25">
      <c r="A33" s="49" t="s">
        <v>39</v>
      </c>
      <c r="C33" s="593">
        <v>303736</v>
      </c>
      <c r="D33" s="593"/>
      <c r="E33" s="593">
        <v>6171439382</v>
      </c>
      <c r="F33" s="593"/>
      <c r="G33" s="593">
        <v>8574777091</v>
      </c>
      <c r="H33" s="593"/>
      <c r="I33" s="593">
        <v>0</v>
      </c>
      <c r="J33" s="593">
        <v>0</v>
      </c>
      <c r="K33" s="593"/>
      <c r="L33" s="593">
        <v>0</v>
      </c>
      <c r="M33" s="593">
        <v>0</v>
      </c>
      <c r="N33" s="593"/>
      <c r="O33" s="593">
        <v>303736</v>
      </c>
      <c r="P33" s="593"/>
      <c r="Q33" s="593">
        <v>30050</v>
      </c>
      <c r="R33" s="593"/>
      <c r="S33" s="593">
        <v>6171439382</v>
      </c>
      <c r="T33" s="593"/>
      <c r="U33" s="593">
        <v>9072959563</v>
      </c>
      <c r="W33" s="50">
        <v>2.9282865306625638E-3</v>
      </c>
      <c r="X33" s="598"/>
    </row>
    <row r="34" spans="1:24" ht="37.5" x14ac:dyDescent="0.25">
      <c r="A34" s="51" t="s">
        <v>40</v>
      </c>
      <c r="C34" s="593">
        <v>6000000</v>
      </c>
      <c r="D34" s="593"/>
      <c r="E34" s="593">
        <v>69904810974</v>
      </c>
      <c r="F34" s="593"/>
      <c r="G34" s="593">
        <v>65726586000</v>
      </c>
      <c r="H34" s="593"/>
      <c r="I34" s="593">
        <v>0</v>
      </c>
      <c r="J34" s="593">
        <v>0</v>
      </c>
      <c r="K34" s="593"/>
      <c r="L34" s="593">
        <v>0</v>
      </c>
      <c r="M34" s="593">
        <v>0</v>
      </c>
      <c r="N34" s="593"/>
      <c r="O34" s="593">
        <v>6000000</v>
      </c>
      <c r="P34" s="593"/>
      <c r="Q34" s="593">
        <v>11330</v>
      </c>
      <c r="R34" s="593"/>
      <c r="S34" s="593">
        <v>69904810974</v>
      </c>
      <c r="T34" s="593"/>
      <c r="U34" s="593">
        <v>67575519000</v>
      </c>
      <c r="W34" s="52">
        <v>2.1809915575640725E-2</v>
      </c>
      <c r="X34" s="598"/>
    </row>
    <row r="35" spans="1:24" ht="20.25" x14ac:dyDescent="0.25">
      <c r="A35" s="53" t="s">
        <v>41</v>
      </c>
      <c r="C35" s="593">
        <v>8154000</v>
      </c>
      <c r="D35" s="593"/>
      <c r="E35" s="593">
        <v>89200212622</v>
      </c>
      <c r="F35" s="593"/>
      <c r="G35" s="593">
        <v>87296059449</v>
      </c>
      <c r="H35" s="593"/>
      <c r="I35" s="593">
        <v>0</v>
      </c>
      <c r="J35" s="593">
        <v>0</v>
      </c>
      <c r="K35" s="593"/>
      <c r="L35" s="593">
        <v>0</v>
      </c>
      <c r="M35" s="593">
        <v>0</v>
      </c>
      <c r="N35" s="593"/>
      <c r="O35" s="593">
        <v>8154000</v>
      </c>
      <c r="P35" s="593"/>
      <c r="Q35" s="593">
        <v>11680</v>
      </c>
      <c r="R35" s="593"/>
      <c r="S35" s="593">
        <v>89200212622</v>
      </c>
      <c r="T35" s="593"/>
      <c r="U35" s="593">
        <v>94672049616</v>
      </c>
      <c r="W35" s="54">
        <v>3.0555287477671163E-2</v>
      </c>
      <c r="X35" s="598"/>
    </row>
    <row r="36" spans="1:24" ht="20.25" x14ac:dyDescent="0.25">
      <c r="A36" s="55" t="s">
        <v>42</v>
      </c>
      <c r="C36" s="593"/>
      <c r="D36" s="593"/>
      <c r="E36" s="593"/>
      <c r="F36" s="593"/>
      <c r="G36" s="593"/>
      <c r="H36" s="593"/>
      <c r="I36" s="593">
        <v>430000</v>
      </c>
      <c r="J36" s="593">
        <v>15330444360</v>
      </c>
      <c r="K36" s="593"/>
      <c r="L36" s="593">
        <v>0</v>
      </c>
      <c r="M36" s="593">
        <v>0</v>
      </c>
      <c r="N36" s="593"/>
      <c r="O36" s="593">
        <v>430000</v>
      </c>
      <c r="P36" s="593"/>
      <c r="Q36" s="593">
        <v>34840</v>
      </c>
      <c r="R36" s="593"/>
      <c r="S36" s="593">
        <v>15344670915</v>
      </c>
      <c r="T36" s="593"/>
      <c r="U36" s="593">
        <v>14892061860</v>
      </c>
      <c r="W36" s="56">
        <v>4.8063946340363168E-3</v>
      </c>
      <c r="X36" s="598"/>
    </row>
    <row r="37" spans="1:24" ht="20.25" x14ac:dyDescent="0.25">
      <c r="A37" s="57" t="s">
        <v>43</v>
      </c>
      <c r="C37" s="593">
        <v>9000000</v>
      </c>
      <c r="D37" s="593"/>
      <c r="E37" s="593">
        <v>62848455845</v>
      </c>
      <c r="F37" s="593"/>
      <c r="G37" s="593">
        <v>44642785500</v>
      </c>
      <c r="H37" s="593"/>
      <c r="I37" s="593">
        <v>0</v>
      </c>
      <c r="J37" s="593">
        <v>0</v>
      </c>
      <c r="K37" s="593"/>
      <c r="L37" s="593">
        <v>9000000</v>
      </c>
      <c r="M37" s="593">
        <v>46845128080</v>
      </c>
      <c r="N37" s="593"/>
      <c r="O37" s="593">
        <v>0</v>
      </c>
      <c r="P37" s="593"/>
      <c r="Q37" s="593">
        <v>0</v>
      </c>
      <c r="R37" s="593"/>
      <c r="S37" s="593">
        <v>0</v>
      </c>
      <c r="T37" s="593"/>
      <c r="U37" s="593">
        <v>0</v>
      </c>
      <c r="W37" s="594">
        <v>0</v>
      </c>
      <c r="X37" s="598"/>
    </row>
    <row r="38" spans="1:24" ht="20.25" x14ac:dyDescent="0.25">
      <c r="A38" s="58" t="s">
        <v>44</v>
      </c>
      <c r="C38" s="593">
        <v>17740000</v>
      </c>
      <c r="D38" s="593"/>
      <c r="E38" s="593">
        <v>192235124316</v>
      </c>
      <c r="F38" s="593"/>
      <c r="G38" s="593">
        <v>184985349030</v>
      </c>
      <c r="H38" s="593"/>
      <c r="I38" s="593">
        <v>3332151</v>
      </c>
      <c r="J38" s="593">
        <v>35085392420</v>
      </c>
      <c r="K38" s="593"/>
      <c r="L38" s="593">
        <v>0</v>
      </c>
      <c r="M38" s="593">
        <v>0</v>
      </c>
      <c r="N38" s="593"/>
      <c r="O38" s="593">
        <v>21072151</v>
      </c>
      <c r="P38" s="593"/>
      <c r="Q38" s="593">
        <v>10940</v>
      </c>
      <c r="R38" s="593"/>
      <c r="S38" s="593">
        <v>227353075406</v>
      </c>
      <c r="T38" s="593"/>
      <c r="U38" s="593">
        <v>229157682415</v>
      </c>
      <c r="W38" s="59">
        <v>7.3960359919405708E-2</v>
      </c>
      <c r="X38" s="598"/>
    </row>
    <row r="39" spans="1:24" ht="20.25" x14ac:dyDescent="0.25">
      <c r="A39" s="60" t="s">
        <v>45</v>
      </c>
      <c r="C39" s="593">
        <v>4800000</v>
      </c>
      <c r="D39" s="593"/>
      <c r="E39" s="593">
        <v>42561701497</v>
      </c>
      <c r="F39" s="593"/>
      <c r="G39" s="593">
        <v>23852428560</v>
      </c>
      <c r="H39" s="593"/>
      <c r="I39" s="593">
        <v>0</v>
      </c>
      <c r="J39" s="593">
        <v>0</v>
      </c>
      <c r="K39" s="593"/>
      <c r="L39" s="593">
        <v>0</v>
      </c>
      <c r="M39" s="593">
        <v>0</v>
      </c>
      <c r="N39" s="593"/>
      <c r="O39" s="593">
        <v>4800000</v>
      </c>
      <c r="P39" s="593"/>
      <c r="Q39" s="593">
        <v>4598</v>
      </c>
      <c r="R39" s="593"/>
      <c r="S39" s="593">
        <v>42561701497</v>
      </c>
      <c r="T39" s="593"/>
      <c r="U39" s="593">
        <v>21939081120</v>
      </c>
      <c r="W39" s="61">
        <v>7.0808114257225807E-3</v>
      </c>
      <c r="X39" s="598"/>
    </row>
    <row r="40" spans="1:24" ht="20.25" x14ac:dyDescent="0.25">
      <c r="A40" s="62" t="s">
        <v>46</v>
      </c>
      <c r="C40" s="593">
        <v>1685086</v>
      </c>
      <c r="D40" s="593"/>
      <c r="E40" s="593">
        <v>41504051229</v>
      </c>
      <c r="F40" s="593"/>
      <c r="G40" s="593">
        <v>23568090518</v>
      </c>
      <c r="H40" s="593"/>
      <c r="I40" s="593">
        <v>0</v>
      </c>
      <c r="J40" s="593">
        <v>0</v>
      </c>
      <c r="K40" s="593"/>
      <c r="L40" s="593">
        <v>0</v>
      </c>
      <c r="M40" s="593">
        <v>0</v>
      </c>
      <c r="N40" s="593"/>
      <c r="O40" s="593">
        <v>1685086</v>
      </c>
      <c r="P40" s="593"/>
      <c r="Q40" s="593">
        <v>14280</v>
      </c>
      <c r="R40" s="593"/>
      <c r="S40" s="593">
        <v>41504051229</v>
      </c>
      <c r="T40" s="593"/>
      <c r="U40" s="593">
        <v>23919853063</v>
      </c>
      <c r="W40" s="63">
        <v>7.7201031321085549E-3</v>
      </c>
      <c r="X40" s="598"/>
    </row>
    <row r="41" spans="1:24" ht="20.25" x14ac:dyDescent="0.25">
      <c r="A41" s="64" t="s">
        <v>47</v>
      </c>
      <c r="C41" s="593">
        <v>5000000</v>
      </c>
      <c r="D41" s="593"/>
      <c r="E41" s="593">
        <v>55641937882</v>
      </c>
      <c r="F41" s="593"/>
      <c r="G41" s="593">
        <v>32803650000</v>
      </c>
      <c r="H41" s="593"/>
      <c r="I41" s="593">
        <v>0</v>
      </c>
      <c r="J41" s="593">
        <v>0</v>
      </c>
      <c r="K41" s="593"/>
      <c r="L41" s="593">
        <v>500000</v>
      </c>
      <c r="M41" s="593">
        <v>3320671610</v>
      </c>
      <c r="N41" s="593"/>
      <c r="O41" s="593">
        <v>4500000</v>
      </c>
      <c r="P41" s="593"/>
      <c r="Q41" s="593">
        <v>6650</v>
      </c>
      <c r="R41" s="593"/>
      <c r="S41" s="593">
        <v>50077744093</v>
      </c>
      <c r="T41" s="593"/>
      <c r="U41" s="593">
        <v>29746946250</v>
      </c>
      <c r="W41" s="65">
        <v>9.6007902853934794E-3</v>
      </c>
      <c r="X41" s="598"/>
    </row>
    <row r="42" spans="1:24" ht="20.25" x14ac:dyDescent="0.25">
      <c r="A42" s="66" t="s">
        <v>48</v>
      </c>
      <c r="C42" s="593">
        <v>2000000</v>
      </c>
      <c r="D42" s="593"/>
      <c r="E42" s="593">
        <v>41036191902</v>
      </c>
      <c r="F42" s="593"/>
      <c r="G42" s="593">
        <v>45825705000</v>
      </c>
      <c r="H42" s="593"/>
      <c r="I42" s="593">
        <v>0</v>
      </c>
      <c r="J42" s="593">
        <v>0</v>
      </c>
      <c r="K42" s="593"/>
      <c r="L42" s="593">
        <v>0</v>
      </c>
      <c r="M42" s="593">
        <v>0</v>
      </c>
      <c r="N42" s="593"/>
      <c r="O42" s="593">
        <v>2000000</v>
      </c>
      <c r="P42" s="593"/>
      <c r="Q42" s="593">
        <v>26220</v>
      </c>
      <c r="R42" s="593"/>
      <c r="S42" s="593">
        <v>41036191902</v>
      </c>
      <c r="T42" s="593"/>
      <c r="U42" s="593">
        <v>52127982000</v>
      </c>
      <c r="W42" s="67">
        <v>1.682424202392762E-2</v>
      </c>
      <c r="X42" s="598"/>
    </row>
    <row r="43" spans="1:24" ht="20.25" x14ac:dyDescent="0.25">
      <c r="A43" s="68" t="s">
        <v>49</v>
      </c>
      <c r="C43" s="593">
        <v>14421504</v>
      </c>
      <c r="D43" s="593"/>
      <c r="E43" s="593">
        <v>98636914457</v>
      </c>
      <c r="F43" s="593"/>
      <c r="G43" s="593">
        <v>100636586279</v>
      </c>
      <c r="H43" s="593"/>
      <c r="I43" s="593">
        <v>0</v>
      </c>
      <c r="J43" s="593">
        <v>0</v>
      </c>
      <c r="K43" s="593"/>
      <c r="L43" s="593">
        <v>0</v>
      </c>
      <c r="M43" s="593">
        <v>0</v>
      </c>
      <c r="N43" s="593"/>
      <c r="O43" s="593">
        <v>14421504</v>
      </c>
      <c r="P43" s="593"/>
      <c r="Q43" s="593">
        <v>7240</v>
      </c>
      <c r="R43" s="593"/>
      <c r="S43" s="593">
        <v>98636914457</v>
      </c>
      <c r="T43" s="593"/>
      <c r="U43" s="593">
        <v>103790439411</v>
      </c>
      <c r="W43" s="69">
        <v>3.3498236559789701E-2</v>
      </c>
      <c r="X43" s="598"/>
    </row>
    <row r="44" spans="1:24" ht="20.25" x14ac:dyDescent="0.25">
      <c r="A44" s="70" t="s">
        <v>50</v>
      </c>
      <c r="C44" s="593">
        <v>5505572</v>
      </c>
      <c r="D44" s="593"/>
      <c r="E44" s="593">
        <v>48098368661</v>
      </c>
      <c r="F44" s="593"/>
      <c r="G44" s="593">
        <v>30209932433</v>
      </c>
      <c r="H44" s="593"/>
      <c r="I44" s="593">
        <v>0</v>
      </c>
      <c r="J44" s="593">
        <v>0</v>
      </c>
      <c r="K44" s="593"/>
      <c r="L44" s="593">
        <v>0</v>
      </c>
      <c r="M44" s="593">
        <v>0</v>
      </c>
      <c r="N44" s="593"/>
      <c r="O44" s="593">
        <v>5505572</v>
      </c>
      <c r="P44" s="593"/>
      <c r="Q44" s="593">
        <v>6710</v>
      </c>
      <c r="R44" s="593"/>
      <c r="S44" s="593">
        <v>48098368661</v>
      </c>
      <c r="T44" s="593"/>
      <c r="U44" s="593">
        <v>36722580911</v>
      </c>
      <c r="W44" s="71">
        <v>1.1852167785622862E-2</v>
      </c>
      <c r="X44" s="598"/>
    </row>
    <row r="45" spans="1:24" ht="20.25" x14ac:dyDescent="0.25">
      <c r="A45" s="72" t="s">
        <v>51</v>
      </c>
      <c r="C45" s="593">
        <v>2999269</v>
      </c>
      <c r="D45" s="593"/>
      <c r="E45" s="593">
        <v>31922499897</v>
      </c>
      <c r="F45" s="593"/>
      <c r="G45" s="593">
        <v>30470146631</v>
      </c>
      <c r="H45" s="593"/>
      <c r="I45" s="593">
        <v>0</v>
      </c>
      <c r="J45" s="593">
        <v>0</v>
      </c>
      <c r="K45" s="593"/>
      <c r="L45" s="593">
        <v>467062</v>
      </c>
      <c r="M45" s="593">
        <v>4724971500</v>
      </c>
      <c r="N45" s="593"/>
      <c r="O45" s="593">
        <v>2532207</v>
      </c>
      <c r="P45" s="593"/>
      <c r="Q45" s="593">
        <v>10540</v>
      </c>
      <c r="R45" s="593"/>
      <c r="S45" s="593">
        <v>26951359714</v>
      </c>
      <c r="T45" s="593"/>
      <c r="U45" s="593">
        <v>26530659482</v>
      </c>
      <c r="W45" s="73">
        <v>8.5627376900870283E-3</v>
      </c>
      <c r="X45" s="598"/>
    </row>
    <row r="46" spans="1:24" ht="20.25" x14ac:dyDescent="0.25">
      <c r="A46" s="74" t="s">
        <v>52</v>
      </c>
      <c r="C46" s="593">
        <v>180000</v>
      </c>
      <c r="D46" s="593"/>
      <c r="E46" s="593">
        <v>6947762196</v>
      </c>
      <c r="F46" s="593"/>
      <c r="G46" s="593">
        <v>6103268190</v>
      </c>
      <c r="H46" s="593"/>
      <c r="I46" s="593">
        <v>320000</v>
      </c>
      <c r="J46" s="593">
        <v>11084066790</v>
      </c>
      <c r="K46" s="593"/>
      <c r="L46" s="593">
        <v>0</v>
      </c>
      <c r="M46" s="593">
        <v>0</v>
      </c>
      <c r="N46" s="593"/>
      <c r="O46" s="593">
        <v>500000</v>
      </c>
      <c r="P46" s="593"/>
      <c r="Q46" s="593">
        <v>37900</v>
      </c>
      <c r="R46" s="593"/>
      <c r="S46" s="593">
        <v>18042114830</v>
      </c>
      <c r="T46" s="593"/>
      <c r="U46" s="593">
        <v>18837247500</v>
      </c>
      <c r="W46" s="75">
        <v>6.0796984430478334E-3</v>
      </c>
      <c r="X46" s="598"/>
    </row>
    <row r="47" spans="1:24" ht="20.25" x14ac:dyDescent="0.25">
      <c r="A47" s="76" t="s">
        <v>53</v>
      </c>
      <c r="C47" s="593">
        <v>15925432</v>
      </c>
      <c r="D47" s="593"/>
      <c r="E47" s="593">
        <v>55764787321</v>
      </c>
      <c r="F47" s="593"/>
      <c r="G47" s="593">
        <v>66773790017</v>
      </c>
      <c r="H47" s="593"/>
      <c r="I47" s="593">
        <v>0</v>
      </c>
      <c r="J47" s="593">
        <v>0</v>
      </c>
      <c r="K47" s="593"/>
      <c r="L47" s="593">
        <v>0</v>
      </c>
      <c r="M47" s="593">
        <v>0</v>
      </c>
      <c r="N47" s="593"/>
      <c r="O47" s="593">
        <v>15925432</v>
      </c>
      <c r="P47" s="593"/>
      <c r="Q47" s="593">
        <v>5180</v>
      </c>
      <c r="R47" s="593"/>
      <c r="S47" s="593">
        <v>55764787321</v>
      </c>
      <c r="T47" s="593"/>
      <c r="U47" s="593">
        <v>82002900020</v>
      </c>
      <c r="W47" s="77">
        <v>2.6466335040562648E-2</v>
      </c>
      <c r="X47" s="598"/>
    </row>
    <row r="48" spans="1:24" ht="20.25" x14ac:dyDescent="0.25">
      <c r="A48" s="78" t="s">
        <v>54</v>
      </c>
      <c r="C48" s="593">
        <v>5236530</v>
      </c>
      <c r="D48" s="593"/>
      <c r="E48" s="593">
        <v>142132632674</v>
      </c>
      <c r="F48" s="593"/>
      <c r="G48" s="593">
        <v>129041187907</v>
      </c>
      <c r="H48" s="593"/>
      <c r="I48" s="593">
        <v>0</v>
      </c>
      <c r="J48" s="593">
        <v>0</v>
      </c>
      <c r="K48" s="593"/>
      <c r="L48" s="593">
        <v>436530</v>
      </c>
      <c r="M48" s="593">
        <v>10255388850</v>
      </c>
      <c r="N48" s="593"/>
      <c r="O48" s="593">
        <v>4800000</v>
      </c>
      <c r="P48" s="593"/>
      <c r="Q48" s="593">
        <v>27090</v>
      </c>
      <c r="R48" s="593"/>
      <c r="S48" s="593">
        <v>130284107383</v>
      </c>
      <c r="T48" s="593"/>
      <c r="U48" s="593">
        <v>129258309600</v>
      </c>
      <c r="W48" s="79">
        <v>4.1717960313793975E-2</v>
      </c>
      <c r="X48" s="598"/>
    </row>
    <row r="49" spans="1:24" ht="20.25" x14ac:dyDescent="0.25">
      <c r="A49" s="80" t="s">
        <v>55</v>
      </c>
      <c r="C49" s="593">
        <v>1400000</v>
      </c>
      <c r="D49" s="593"/>
      <c r="E49" s="593">
        <v>123195164874</v>
      </c>
      <c r="F49" s="593"/>
      <c r="G49" s="593">
        <v>101049158700</v>
      </c>
      <c r="H49" s="593"/>
      <c r="I49" s="593">
        <v>0</v>
      </c>
      <c r="J49" s="593">
        <v>0</v>
      </c>
      <c r="K49" s="593"/>
      <c r="L49" s="593">
        <v>0</v>
      </c>
      <c r="M49" s="593">
        <v>0</v>
      </c>
      <c r="N49" s="593"/>
      <c r="O49" s="593">
        <v>1400000</v>
      </c>
      <c r="P49" s="593"/>
      <c r="Q49" s="593">
        <v>80130</v>
      </c>
      <c r="R49" s="593"/>
      <c r="S49" s="593">
        <v>123195164874</v>
      </c>
      <c r="T49" s="593"/>
      <c r="U49" s="593">
        <v>111514517100</v>
      </c>
      <c r="W49" s="81">
        <v>3.5991173126015415E-2</v>
      </c>
      <c r="X49" s="598"/>
    </row>
    <row r="50" spans="1:24" ht="20.25" x14ac:dyDescent="0.25">
      <c r="A50" s="82" t="s">
        <v>56</v>
      </c>
      <c r="C50" s="593">
        <v>10072696</v>
      </c>
      <c r="D50" s="593"/>
      <c r="E50" s="593">
        <v>151940558910</v>
      </c>
      <c r="F50" s="593"/>
      <c r="G50" s="593">
        <v>122756480005</v>
      </c>
      <c r="H50" s="593"/>
      <c r="I50" s="593">
        <v>0</v>
      </c>
      <c r="J50" s="593">
        <v>0</v>
      </c>
      <c r="K50" s="593"/>
      <c r="L50" s="593">
        <v>0</v>
      </c>
      <c r="M50" s="593">
        <v>0</v>
      </c>
      <c r="N50" s="593"/>
      <c r="O50" s="593">
        <v>10072696</v>
      </c>
      <c r="P50" s="593"/>
      <c r="Q50" s="593">
        <v>13100</v>
      </c>
      <c r="R50" s="593"/>
      <c r="S50" s="593">
        <v>151940558910</v>
      </c>
      <c r="T50" s="593"/>
      <c r="U50" s="593">
        <v>131167201310</v>
      </c>
      <c r="W50" s="83">
        <v>4.2334052763459668E-2</v>
      </c>
      <c r="X50" s="598"/>
    </row>
    <row r="51" spans="1:24" ht="20.25" x14ac:dyDescent="0.25">
      <c r="A51" s="84" t="s">
        <v>57</v>
      </c>
      <c r="C51" s="593">
        <v>680000</v>
      </c>
      <c r="D51" s="593"/>
      <c r="E51" s="593">
        <v>120483063876</v>
      </c>
      <c r="F51" s="593"/>
      <c r="G51" s="593">
        <v>115148763900</v>
      </c>
      <c r="H51" s="593"/>
      <c r="I51" s="593">
        <v>0</v>
      </c>
      <c r="J51" s="593">
        <v>0</v>
      </c>
      <c r="K51" s="593"/>
      <c r="L51" s="593">
        <v>0</v>
      </c>
      <c r="M51" s="593">
        <v>0</v>
      </c>
      <c r="N51" s="593"/>
      <c r="O51" s="593">
        <v>680000</v>
      </c>
      <c r="P51" s="593"/>
      <c r="Q51" s="593">
        <v>171200</v>
      </c>
      <c r="R51" s="593"/>
      <c r="S51" s="593">
        <v>120483063876</v>
      </c>
      <c r="T51" s="593"/>
      <c r="U51" s="593">
        <v>115723324800</v>
      </c>
      <c r="W51" s="85">
        <v>3.7349560630388211E-2</v>
      </c>
      <c r="X51" s="598"/>
    </row>
    <row r="52" spans="1:24" ht="20.25" x14ac:dyDescent="0.25">
      <c r="A52" s="86" t="s">
        <v>58</v>
      </c>
      <c r="C52" s="593">
        <v>1444055</v>
      </c>
      <c r="D52" s="593"/>
      <c r="E52" s="593">
        <v>37085989448</v>
      </c>
      <c r="F52" s="593"/>
      <c r="G52" s="593">
        <v>32039531320</v>
      </c>
      <c r="H52" s="593"/>
      <c r="I52" s="593">
        <v>0</v>
      </c>
      <c r="J52" s="593">
        <v>0</v>
      </c>
      <c r="K52" s="593"/>
      <c r="L52" s="593">
        <v>0</v>
      </c>
      <c r="M52" s="593">
        <v>0</v>
      </c>
      <c r="N52" s="593"/>
      <c r="O52" s="593">
        <v>1444055</v>
      </c>
      <c r="P52" s="593"/>
      <c r="Q52" s="593">
        <v>22940</v>
      </c>
      <c r="R52" s="593"/>
      <c r="S52" s="593">
        <v>37085989448</v>
      </c>
      <c r="T52" s="593"/>
      <c r="U52" s="593">
        <v>32929518301</v>
      </c>
      <c r="W52" s="87">
        <v>1.0627961497289073E-2</v>
      </c>
      <c r="X52" s="598"/>
    </row>
    <row r="53" spans="1:24" ht="37.5" x14ac:dyDescent="0.25">
      <c r="A53" s="88" t="s">
        <v>59</v>
      </c>
      <c r="C53" s="593">
        <v>1600000</v>
      </c>
      <c r="D53" s="593"/>
      <c r="E53" s="593">
        <v>25851173895</v>
      </c>
      <c r="F53" s="593"/>
      <c r="G53" s="593">
        <v>35308656000</v>
      </c>
      <c r="H53" s="593"/>
      <c r="I53" s="593">
        <v>0</v>
      </c>
      <c r="J53" s="593">
        <v>0</v>
      </c>
      <c r="K53" s="593"/>
      <c r="L53" s="593">
        <v>200000</v>
      </c>
      <c r="M53" s="593">
        <v>4551521400</v>
      </c>
      <c r="N53" s="593"/>
      <c r="O53" s="593">
        <v>1400000</v>
      </c>
      <c r="P53" s="593"/>
      <c r="Q53" s="593">
        <v>22600</v>
      </c>
      <c r="R53" s="593"/>
      <c r="S53" s="593">
        <v>22619777158</v>
      </c>
      <c r="T53" s="593"/>
      <c r="U53" s="593">
        <v>31451742000</v>
      </c>
      <c r="W53" s="89">
        <v>1.0151011015199654E-2</v>
      </c>
      <c r="X53" s="598"/>
    </row>
    <row r="54" spans="1:24" ht="20.25" x14ac:dyDescent="0.25">
      <c r="A54" s="90" t="s">
        <v>60</v>
      </c>
      <c r="C54" s="593">
        <v>8951479</v>
      </c>
      <c r="D54" s="593"/>
      <c r="E54" s="593">
        <v>275605201082</v>
      </c>
      <c r="F54" s="593"/>
      <c r="G54" s="593">
        <v>263387243919</v>
      </c>
      <c r="H54" s="593"/>
      <c r="I54" s="593">
        <v>0</v>
      </c>
      <c r="J54" s="593">
        <v>0</v>
      </c>
      <c r="K54" s="593"/>
      <c r="L54" s="593">
        <v>0</v>
      </c>
      <c r="M54" s="593">
        <v>0</v>
      </c>
      <c r="N54" s="593"/>
      <c r="O54" s="593">
        <v>19193261</v>
      </c>
      <c r="P54" s="593"/>
      <c r="Q54" s="593">
        <v>16020</v>
      </c>
      <c r="R54" s="593"/>
      <c r="S54" s="593">
        <v>275605201082</v>
      </c>
      <c r="T54" s="593"/>
      <c r="U54" s="593">
        <v>305646558775</v>
      </c>
      <c r="W54" s="91">
        <v>9.8647050611151949E-2</v>
      </c>
      <c r="X54" s="598"/>
    </row>
    <row r="55" spans="1:24" ht="37.5" x14ac:dyDescent="0.25">
      <c r="A55" s="92" t="s">
        <v>61</v>
      </c>
      <c r="C55" s="593">
        <v>0</v>
      </c>
      <c r="D55" s="593"/>
      <c r="E55" s="593">
        <v>1</v>
      </c>
      <c r="F55" s="593"/>
      <c r="G55" s="593">
        <v>1</v>
      </c>
      <c r="H55" s="593"/>
      <c r="I55" s="593">
        <v>0</v>
      </c>
      <c r="J55" s="593">
        <v>0</v>
      </c>
      <c r="K55" s="593"/>
      <c r="L55" s="593">
        <v>0</v>
      </c>
      <c r="M55" s="593">
        <v>0</v>
      </c>
      <c r="N55" s="593"/>
      <c r="O55" s="593">
        <v>0</v>
      </c>
      <c r="P55" s="593"/>
      <c r="Q55" s="593">
        <v>2869</v>
      </c>
      <c r="R55" s="593"/>
      <c r="S55" s="593">
        <v>1</v>
      </c>
      <c r="T55" s="593"/>
      <c r="U55" s="593">
        <v>1</v>
      </c>
      <c r="W55" s="93">
        <v>3.2274876905704159E-13</v>
      </c>
      <c r="X55" s="598"/>
    </row>
    <row r="56" spans="1:24" ht="20.25" x14ac:dyDescent="0.25">
      <c r="A56" s="94" t="s">
        <v>62</v>
      </c>
      <c r="C56" s="593">
        <v>23692722</v>
      </c>
      <c r="D56" s="593"/>
      <c r="E56" s="593">
        <v>42989353906</v>
      </c>
      <c r="F56" s="593"/>
      <c r="G56" s="593">
        <v>41427528785</v>
      </c>
      <c r="H56" s="593"/>
      <c r="I56" s="593">
        <v>0</v>
      </c>
      <c r="J56" s="593">
        <v>0</v>
      </c>
      <c r="K56" s="593"/>
      <c r="L56" s="593">
        <v>0</v>
      </c>
      <c r="M56" s="593">
        <v>0</v>
      </c>
      <c r="N56" s="593"/>
      <c r="O56" s="593">
        <v>23692722</v>
      </c>
      <c r="P56" s="593"/>
      <c r="Q56" s="593">
        <v>1912</v>
      </c>
      <c r="R56" s="593"/>
      <c r="S56" s="593">
        <v>42989353906</v>
      </c>
      <c r="T56" s="593"/>
      <c r="U56" s="593">
        <v>45030946581</v>
      </c>
      <c r="W56" s="95">
        <v>1.4533682578491145E-2</v>
      </c>
      <c r="X56" s="598"/>
    </row>
    <row r="57" spans="1:24" ht="20.25" x14ac:dyDescent="0.25">
      <c r="A57" s="96" t="s">
        <v>63</v>
      </c>
      <c r="C57" s="593">
        <v>9107693</v>
      </c>
      <c r="D57" s="593"/>
      <c r="E57" s="593">
        <v>108051808499</v>
      </c>
      <c r="F57" s="593"/>
      <c r="G57" s="593">
        <v>70345712301</v>
      </c>
      <c r="H57" s="593"/>
      <c r="I57" s="593">
        <v>0</v>
      </c>
      <c r="J57" s="593">
        <v>0</v>
      </c>
      <c r="K57" s="593"/>
      <c r="L57" s="593">
        <v>0</v>
      </c>
      <c r="M57" s="593">
        <v>0</v>
      </c>
      <c r="N57" s="593"/>
      <c r="O57" s="593">
        <v>9107693</v>
      </c>
      <c r="P57" s="593"/>
      <c r="Q57" s="593">
        <v>8170</v>
      </c>
      <c r="R57" s="593"/>
      <c r="S57" s="593">
        <v>108051808499</v>
      </c>
      <c r="T57" s="593"/>
      <c r="U57" s="593">
        <v>73967113192</v>
      </c>
      <c r="W57" s="97">
        <v>2.3872794733420862E-2</v>
      </c>
      <c r="X57" s="598"/>
    </row>
    <row r="58" spans="1:24" ht="18.75" x14ac:dyDescent="0.25">
      <c r="A58" s="98" t="s">
        <v>64</v>
      </c>
      <c r="C58" s="99">
        <f>SUM(C11:$C$57)</f>
        <v>444531626</v>
      </c>
      <c r="E58" s="100">
        <f>SUM(E11:$E$57)</f>
        <v>3380032679786</v>
      </c>
      <c r="G58" s="101">
        <f>SUM(G11:$G$57)</f>
        <v>2875297135434</v>
      </c>
      <c r="I58" s="102">
        <f>SUM(I11:$I$57)</f>
        <v>5582151</v>
      </c>
      <c r="J58" s="103">
        <f>SUM(J11:$J$57)</f>
        <v>72253903570</v>
      </c>
      <c r="L58" s="104">
        <f>SUM(L11:$L$57)</f>
        <v>42253345</v>
      </c>
      <c r="M58" s="105">
        <f>SUM(M11:$M$57)</f>
        <v>127936239699</v>
      </c>
      <c r="O58" s="106">
        <f>SUM(O11:$O$57)</f>
        <v>421930192</v>
      </c>
      <c r="Q58" s="107">
        <f>SUM(Q11:$Q$57)</f>
        <v>924231</v>
      </c>
      <c r="S58" s="108">
        <f>SUM(S11:$S$57)</f>
        <v>3270048627538</v>
      </c>
      <c r="U58" s="109">
        <f>SUM(U11:$U$57)</f>
        <v>2971201440803</v>
      </c>
      <c r="W58" s="599">
        <f>SUM(W11:W57)</f>
        <v>0.95895160763967646</v>
      </c>
      <c r="X58" s="598"/>
    </row>
    <row r="59" spans="1:24" ht="19.5" thickTop="1" x14ac:dyDescent="0.25">
      <c r="C59" s="110"/>
      <c r="E59" s="111"/>
      <c r="G59" s="112"/>
      <c r="I59" s="113"/>
      <c r="J59" s="114"/>
      <c r="L59" s="115"/>
      <c r="M59" s="116"/>
      <c r="O59" s="117"/>
      <c r="Q59" s="118"/>
      <c r="S59" s="119"/>
      <c r="U59" s="120"/>
      <c r="W59" s="121"/>
    </row>
    <row r="60" spans="1:24" x14ac:dyDescent="0.25">
      <c r="I60" s="595"/>
      <c r="J60" s="595"/>
      <c r="L60" s="595"/>
      <c r="M60" s="595"/>
      <c r="S60" s="595"/>
      <c r="U60" s="595"/>
    </row>
    <row r="61" spans="1:24" x14ac:dyDescent="0.25">
      <c r="U61" s="595"/>
    </row>
    <row r="62" spans="1:24" x14ac:dyDescent="0.25">
      <c r="E62" s="596"/>
      <c r="F62" s="596"/>
      <c r="G62" s="596"/>
      <c r="I62" s="595"/>
      <c r="J62" s="595"/>
      <c r="L62" s="595"/>
      <c r="M62" s="595"/>
      <c r="U62" s="595"/>
    </row>
    <row r="63" spans="1:24" x14ac:dyDescent="0.25">
      <c r="U63" s="595"/>
    </row>
    <row r="64" spans="1:24" x14ac:dyDescent="0.25">
      <c r="U64" s="595"/>
    </row>
    <row r="66" spans="19:21" x14ac:dyDescent="0.25">
      <c r="S66" s="595"/>
      <c r="U66" s="595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1"/>
  <sheetViews>
    <sheetView rightToLeft="1" view="pageBreakPreview" zoomScale="90" zoomScaleNormal="100" zoomScaleSheetLayoutView="90" workbookViewId="0">
      <selection activeCell="J11" sqref="J11"/>
    </sheetView>
  </sheetViews>
  <sheetFormatPr defaultRowHeight="15" x14ac:dyDescent="0.2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9" width="1.42578125" customWidth="1"/>
    <col min="10" max="10" width="18.42578125" customWidth="1"/>
    <col min="11" max="11" width="1.42578125" customWidth="1"/>
    <col min="12" max="12" width="18.42578125" customWidth="1"/>
    <col min="13" max="13" width="1.42578125" customWidth="1"/>
    <col min="14" max="14" width="18.42578125" customWidth="1"/>
    <col min="15" max="15" width="1.42578125" customWidth="1"/>
    <col min="16" max="16" width="18.42578125" customWidth="1"/>
    <col min="17" max="17" width="1.42578125" customWidth="1"/>
    <col min="18" max="18" width="10.7109375" customWidth="1"/>
    <col min="19" max="19" width="16.42578125" bestFit="1" customWidth="1"/>
  </cols>
  <sheetData>
    <row r="1" spans="1:19" ht="20.100000000000001" customHeight="1" x14ac:dyDescent="0.25">
      <c r="A1" s="536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</row>
    <row r="2" spans="1:19" ht="20.100000000000001" customHeight="1" x14ac:dyDescent="0.25">
      <c r="A2" s="537" t="s">
        <v>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</row>
    <row r="3" spans="1:19" ht="20.100000000000001" customHeight="1" x14ac:dyDescent="0.25">
      <c r="A3" s="538" t="s">
        <v>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</row>
    <row r="5" spans="1:19" ht="21" x14ac:dyDescent="0.25">
      <c r="A5" s="539" t="s">
        <v>66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</row>
    <row r="7" spans="1:19" ht="21" x14ac:dyDescent="0.25">
      <c r="C7" s="540" t="s">
        <v>67</v>
      </c>
      <c r="D7" s="516"/>
      <c r="E7" s="516"/>
      <c r="F7" s="516"/>
      <c r="G7" s="516"/>
      <c r="H7" s="516"/>
      <c r="J7" s="122" t="s">
        <v>5</v>
      </c>
      <c r="L7" s="541" t="s">
        <v>6</v>
      </c>
      <c r="M7" s="516"/>
      <c r="N7" s="516"/>
      <c r="P7" s="542" t="s">
        <v>7</v>
      </c>
      <c r="Q7" s="516"/>
      <c r="R7" s="516"/>
    </row>
    <row r="8" spans="1:19" ht="63" x14ac:dyDescent="0.25">
      <c r="A8" s="123" t="s">
        <v>68</v>
      </c>
      <c r="C8" s="124" t="s">
        <v>69</v>
      </c>
      <c r="E8" s="125" t="s">
        <v>70</v>
      </c>
      <c r="G8" s="126" t="s">
        <v>71</v>
      </c>
      <c r="J8" s="127" t="s">
        <v>72</v>
      </c>
      <c r="L8" s="128" t="s">
        <v>73</v>
      </c>
      <c r="N8" s="129" t="s">
        <v>74</v>
      </c>
      <c r="P8" s="130" t="s">
        <v>72</v>
      </c>
      <c r="R8" s="131" t="s">
        <v>15</v>
      </c>
      <c r="S8" s="595"/>
    </row>
    <row r="9" spans="1:19" ht="37.5" x14ac:dyDescent="0.25">
      <c r="A9" s="132" t="s">
        <v>75</v>
      </c>
      <c r="C9" s="1" t="s">
        <v>76</v>
      </c>
      <c r="E9" s="133" t="s">
        <v>77</v>
      </c>
      <c r="G9" s="1" t="s">
        <v>78</v>
      </c>
      <c r="I9" s="593"/>
      <c r="J9" s="593">
        <v>10255904339</v>
      </c>
      <c r="K9" s="593"/>
      <c r="L9" s="593">
        <v>67485319448</v>
      </c>
      <c r="M9" s="593"/>
      <c r="N9" s="593">
        <v>37169650539</v>
      </c>
      <c r="O9" s="593"/>
      <c r="P9" s="593">
        <v>40571573248</v>
      </c>
      <c r="R9" s="134">
        <v>1.3094425324499597E-2</v>
      </c>
      <c r="S9" s="598"/>
    </row>
    <row r="10" spans="1:19" ht="37.5" x14ac:dyDescent="0.25">
      <c r="A10" s="135" t="s">
        <v>79</v>
      </c>
      <c r="C10" s="1" t="s">
        <v>80</v>
      </c>
      <c r="E10" s="136" t="s">
        <v>81</v>
      </c>
      <c r="G10" s="1" t="s">
        <v>82</v>
      </c>
      <c r="I10" s="593"/>
      <c r="J10" s="593">
        <v>20000000</v>
      </c>
      <c r="K10" s="593"/>
      <c r="L10" s="593">
        <v>1050000000</v>
      </c>
      <c r="M10" s="593"/>
      <c r="N10" s="593">
        <v>0</v>
      </c>
      <c r="O10" s="593"/>
      <c r="P10" s="593">
        <v>1070000000</v>
      </c>
      <c r="R10" s="137">
        <v>3.453411828910345E-4</v>
      </c>
      <c r="S10" s="598"/>
    </row>
    <row r="11" spans="1:19" ht="37.5" x14ac:dyDescent="0.25">
      <c r="A11" s="138" t="s">
        <v>79</v>
      </c>
      <c r="C11" s="1" t="s">
        <v>83</v>
      </c>
      <c r="E11" s="139" t="s">
        <v>77</v>
      </c>
      <c r="G11" s="1" t="s">
        <v>84</v>
      </c>
      <c r="I11" s="593"/>
      <c r="J11" s="593">
        <v>5241110</v>
      </c>
      <c r="K11" s="593"/>
      <c r="L11" s="593">
        <v>34238</v>
      </c>
      <c r="M11" s="593"/>
      <c r="N11" s="593">
        <v>0</v>
      </c>
      <c r="O11" s="593"/>
      <c r="P11" s="593">
        <v>5275348</v>
      </c>
      <c r="R11" s="140">
        <v>1.7026120733475261E-6</v>
      </c>
      <c r="S11" s="598"/>
    </row>
    <row r="12" spans="1:19" ht="37.5" x14ac:dyDescent="0.25">
      <c r="A12" s="141" t="s">
        <v>79</v>
      </c>
      <c r="C12" s="1" t="s">
        <v>85</v>
      </c>
      <c r="E12" s="142" t="s">
        <v>77</v>
      </c>
      <c r="G12" s="1" t="s">
        <v>86</v>
      </c>
      <c r="I12" s="593"/>
      <c r="J12" s="593">
        <v>3310457521</v>
      </c>
      <c r="K12" s="593"/>
      <c r="L12" s="593">
        <v>2804044225</v>
      </c>
      <c r="M12" s="593"/>
      <c r="N12" s="593">
        <v>3524323238</v>
      </c>
      <c r="O12" s="593"/>
      <c r="P12" s="593">
        <v>2590178508</v>
      </c>
      <c r="R12" s="143">
        <v>8.359769250950045E-4</v>
      </c>
      <c r="S12" s="598"/>
    </row>
    <row r="13" spans="1:19" ht="37.5" x14ac:dyDescent="0.25">
      <c r="A13" s="144" t="s">
        <v>79</v>
      </c>
      <c r="C13" s="1" t="s">
        <v>87</v>
      </c>
      <c r="E13" s="145" t="s">
        <v>77</v>
      </c>
      <c r="G13" s="1" t="s">
        <v>88</v>
      </c>
      <c r="I13" s="593"/>
      <c r="J13" s="593">
        <v>2923681169</v>
      </c>
      <c r="K13" s="593"/>
      <c r="L13" s="593">
        <v>2947075001</v>
      </c>
      <c r="M13" s="593"/>
      <c r="N13" s="593">
        <v>3263244600</v>
      </c>
      <c r="O13" s="593"/>
      <c r="P13" s="593">
        <v>2607511570</v>
      </c>
      <c r="R13" s="146">
        <v>8.4157114951949384E-4</v>
      </c>
      <c r="S13" s="598"/>
    </row>
    <row r="14" spans="1:19" ht="19.5" thickBot="1" x14ac:dyDescent="0.3">
      <c r="A14" s="147" t="s">
        <v>64</v>
      </c>
      <c r="J14" s="148">
        <f>SUM(J9:$J$13)</f>
        <v>16515284139</v>
      </c>
      <c r="L14" s="149">
        <f>SUM(L9:$L$13)</f>
        <v>74286472912</v>
      </c>
      <c r="N14" s="150">
        <f>SUM(N9:$N$13)</f>
        <v>43957218377</v>
      </c>
      <c r="P14" s="151">
        <f>SUM(P9:$P$13)</f>
        <v>46844538674</v>
      </c>
      <c r="R14" s="599">
        <f>SUM(R9:R13)</f>
        <v>1.5119017194078477E-2</v>
      </c>
      <c r="S14" s="598"/>
    </row>
    <row r="15" spans="1:19" ht="19.5" thickTop="1" x14ac:dyDescent="0.25">
      <c r="J15" s="152"/>
      <c r="L15" s="153"/>
      <c r="N15" s="154"/>
      <c r="P15" s="155"/>
      <c r="R15" s="156"/>
    </row>
    <row r="16" spans="1:19" x14ac:dyDescent="0.25">
      <c r="J16" s="595"/>
      <c r="L16" s="595"/>
      <c r="N16" s="595"/>
      <c r="P16" s="595"/>
    </row>
    <row r="17" spans="10:16" x14ac:dyDescent="0.25">
      <c r="J17" s="595"/>
      <c r="L17" s="595"/>
    </row>
    <row r="18" spans="10:16" x14ac:dyDescent="0.25">
      <c r="J18" s="595"/>
      <c r="L18" s="595"/>
    </row>
    <row r="21" spans="10:16" x14ac:dyDescent="0.25">
      <c r="J21" s="595"/>
      <c r="K21" s="595"/>
      <c r="L21" s="595"/>
      <c r="M21" s="595"/>
      <c r="N21" s="595"/>
      <c r="P21" s="595"/>
    </row>
  </sheetData>
  <mergeCells count="7">
    <mergeCell ref="A1:R1"/>
    <mergeCell ref="A2:R2"/>
    <mergeCell ref="A3:R3"/>
    <mergeCell ref="A5:R5"/>
    <mergeCell ref="C7:H7"/>
    <mergeCell ref="L7:N7"/>
    <mergeCell ref="P7:R7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view="pageBreakPreview" zoomScale="148" zoomScaleNormal="100" zoomScaleSheetLayoutView="148" workbookViewId="0">
      <selection activeCell="A20" sqref="A20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7.5703125" bestFit="1" customWidth="1"/>
    <col min="11" max="11" width="16.7109375" bestFit="1" customWidth="1"/>
  </cols>
  <sheetData>
    <row r="1" spans="1:11" ht="20.100000000000001" customHeight="1" x14ac:dyDescent="0.25">
      <c r="A1" s="543" t="s">
        <v>0</v>
      </c>
      <c r="B1" s="512"/>
      <c r="C1" s="512"/>
      <c r="D1" s="512"/>
      <c r="E1" s="512"/>
      <c r="F1" s="512"/>
      <c r="G1" s="512"/>
      <c r="H1" s="512"/>
      <c r="I1" s="512"/>
    </row>
    <row r="2" spans="1:11" ht="20.100000000000001" customHeight="1" x14ac:dyDescent="0.25">
      <c r="A2" s="544" t="s">
        <v>89</v>
      </c>
      <c r="B2" s="512"/>
      <c r="C2" s="512"/>
      <c r="D2" s="512"/>
      <c r="E2" s="512"/>
      <c r="F2" s="512"/>
      <c r="G2" s="512"/>
      <c r="H2" s="512"/>
      <c r="I2" s="512"/>
    </row>
    <row r="3" spans="1:11" ht="20.100000000000001" customHeight="1" x14ac:dyDescent="0.25">
      <c r="A3" s="545" t="s">
        <v>2</v>
      </c>
      <c r="B3" s="512"/>
      <c r="C3" s="512"/>
      <c r="D3" s="512"/>
      <c r="E3" s="512"/>
      <c r="F3" s="512"/>
      <c r="G3" s="512"/>
      <c r="H3" s="512"/>
      <c r="I3" s="512"/>
    </row>
    <row r="5" spans="1:11" ht="21" x14ac:dyDescent="0.25">
      <c r="A5" s="546" t="s">
        <v>90</v>
      </c>
      <c r="B5" s="512"/>
      <c r="C5" s="512"/>
      <c r="D5" s="512"/>
      <c r="E5" s="512"/>
      <c r="F5" s="512"/>
      <c r="G5" s="512"/>
      <c r="H5" s="512"/>
      <c r="I5" s="512"/>
    </row>
    <row r="7" spans="1:11" ht="42" x14ac:dyDescent="0.25">
      <c r="A7" s="157" t="s">
        <v>91</v>
      </c>
      <c r="C7" s="158" t="s">
        <v>92</v>
      </c>
      <c r="E7" s="159" t="s">
        <v>72</v>
      </c>
      <c r="G7" s="160" t="s">
        <v>93</v>
      </c>
      <c r="I7" s="161" t="s">
        <v>94</v>
      </c>
      <c r="J7" s="595"/>
      <c r="K7" s="595"/>
    </row>
    <row r="8" spans="1:11" ht="21" x14ac:dyDescent="0.25">
      <c r="A8" s="162" t="s">
        <v>95</v>
      </c>
      <c r="C8" s="1" t="s">
        <v>96</v>
      </c>
      <c r="E8" s="593">
        <v>-215567142245</v>
      </c>
      <c r="G8" s="163">
        <f>E8/-215192944551</f>
        <v>1.0017388938786109</v>
      </c>
      <c r="I8" s="164">
        <v>-6.9574029808717935E-2</v>
      </c>
      <c r="J8" s="616"/>
      <c r="K8" s="598"/>
    </row>
    <row r="9" spans="1:11" ht="21" x14ac:dyDescent="0.25">
      <c r="A9" s="165" t="s">
        <v>97</v>
      </c>
      <c r="C9" s="1" t="s">
        <v>98</v>
      </c>
      <c r="E9" s="593">
        <v>0</v>
      </c>
      <c r="G9" s="166">
        <f>E9/-215192944551</f>
        <v>0</v>
      </c>
      <c r="I9" s="167">
        <v>0</v>
      </c>
      <c r="J9" s="616"/>
      <c r="K9" s="598"/>
    </row>
    <row r="10" spans="1:11" ht="21" x14ac:dyDescent="0.25">
      <c r="A10" s="168" t="s">
        <v>99</v>
      </c>
      <c r="C10" s="1" t="s">
        <v>100</v>
      </c>
      <c r="E10" s="593">
        <v>101700289</v>
      </c>
      <c r="G10" s="169">
        <f>E10/-215192944551</f>
        <v>-4.7260048052317707E-4</v>
      </c>
      <c r="I10" s="170">
        <v>3.2823643087495386E-5</v>
      </c>
      <c r="J10" s="616"/>
      <c r="K10" s="598"/>
    </row>
    <row r="11" spans="1:11" ht="21" x14ac:dyDescent="0.25">
      <c r="A11" s="171" t="s">
        <v>101</v>
      </c>
      <c r="C11" s="1" t="s">
        <v>102</v>
      </c>
      <c r="E11" s="593">
        <v>272497405</v>
      </c>
      <c r="G11" s="172">
        <f>E11/-215192944551</f>
        <v>-1.2662933980877754E-3</v>
      </c>
      <c r="I11" s="173">
        <v>8.7948202034988124E-5</v>
      </c>
      <c r="J11" s="616"/>
      <c r="K11" s="598"/>
    </row>
    <row r="12" spans="1:11" ht="21.75" thickBot="1" x14ac:dyDescent="0.3">
      <c r="A12" s="174" t="s">
        <v>64</v>
      </c>
      <c r="E12" s="601">
        <f>SUM(E8:$E$11)</f>
        <v>-215192944551</v>
      </c>
      <c r="G12" s="175">
        <f>SUM(G8:$G$11)</f>
        <v>1</v>
      </c>
      <c r="I12" s="176">
        <f>SUM(I8:$I$11)</f>
        <v>-6.9453257963595444E-2</v>
      </c>
      <c r="K12" s="602"/>
    </row>
    <row r="13" spans="1:11" ht="19.5" thickTop="1" x14ac:dyDescent="0.25">
      <c r="E13" s="600"/>
      <c r="G13" s="177"/>
      <c r="I13" s="178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9"/>
  <sheetViews>
    <sheetView rightToLeft="1" view="pageBreakPreview" zoomScaleNormal="80" zoomScaleSheetLayoutView="100" workbookViewId="0">
      <selection activeCell="O15" activeCellId="1" sqref="I15 O15"/>
    </sheetView>
  </sheetViews>
  <sheetFormatPr defaultRowHeight="15" x14ac:dyDescent="0.25"/>
  <cols>
    <col min="1" max="1" width="17" customWidth="1"/>
    <col min="2" max="2" width="1.42578125" customWidth="1"/>
    <col min="3" max="3" width="12" bestFit="1" customWidth="1"/>
    <col min="4" max="4" width="1.42578125" customWidth="1"/>
    <col min="5" max="5" width="13.42578125" bestFit="1" customWidth="1"/>
    <col min="6" max="6" width="1.42578125" customWidth="1"/>
    <col min="7" max="7" width="10.85546875" bestFit="1" customWidth="1"/>
    <col min="8" max="8" width="1.42578125" customWidth="1"/>
    <col min="9" max="9" width="17.28515625" bestFit="1" customWidth="1"/>
    <col min="10" max="10" width="1.42578125" customWidth="1"/>
    <col min="11" max="11" width="17" bestFit="1" customWidth="1"/>
    <col min="12" max="12" width="1.42578125" customWidth="1"/>
    <col min="13" max="13" width="17.28515625" bestFit="1" customWidth="1"/>
    <col min="14" max="14" width="1.42578125" customWidth="1"/>
    <col min="15" max="15" width="17.28515625" bestFit="1" customWidth="1"/>
    <col min="16" max="16" width="1.42578125" customWidth="1"/>
    <col min="17" max="17" width="16.7109375" bestFit="1" customWidth="1"/>
    <col min="18" max="18" width="1.42578125" customWidth="1"/>
    <col min="19" max="19" width="17.28515625" bestFit="1" customWidth="1"/>
  </cols>
  <sheetData>
    <row r="1" spans="1:19" ht="20.100000000000001" customHeight="1" x14ac:dyDescent="0.25">
      <c r="A1" s="547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</row>
    <row r="2" spans="1:19" ht="20.100000000000001" customHeight="1" x14ac:dyDescent="0.25">
      <c r="A2" s="548" t="s">
        <v>89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</row>
    <row r="3" spans="1:19" ht="20.100000000000001" customHeight="1" x14ac:dyDescent="0.25">
      <c r="A3" s="549" t="s">
        <v>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</row>
    <row r="5" spans="1:19" ht="21" x14ac:dyDescent="0.25">
      <c r="A5" s="550" t="s">
        <v>103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</row>
    <row r="7" spans="1:19" ht="21" x14ac:dyDescent="0.25">
      <c r="C7" s="551" t="s">
        <v>104</v>
      </c>
      <c r="D7" s="516"/>
      <c r="E7" s="516"/>
      <c r="F7" s="516"/>
      <c r="G7" s="516"/>
      <c r="I7" s="552" t="s">
        <v>105</v>
      </c>
      <c r="J7" s="516"/>
      <c r="K7" s="516"/>
      <c r="L7" s="516"/>
      <c r="M7" s="516"/>
      <c r="O7" s="553" t="s">
        <v>7</v>
      </c>
      <c r="P7" s="516"/>
      <c r="Q7" s="516"/>
      <c r="R7" s="516"/>
      <c r="S7" s="516"/>
    </row>
    <row r="8" spans="1:19" ht="63" x14ac:dyDescent="0.25">
      <c r="A8" s="179" t="s">
        <v>65</v>
      </c>
      <c r="C8" s="180" t="s">
        <v>106</v>
      </c>
      <c r="E8" s="181" t="s">
        <v>107</v>
      </c>
      <c r="G8" s="182" t="s">
        <v>108</v>
      </c>
      <c r="I8" s="183" t="s">
        <v>109</v>
      </c>
      <c r="K8" s="184" t="s">
        <v>110</v>
      </c>
      <c r="M8" s="185" t="s">
        <v>111</v>
      </c>
      <c r="O8" s="186" t="s">
        <v>109</v>
      </c>
      <c r="Q8" s="187" t="s">
        <v>110</v>
      </c>
      <c r="S8" s="188" t="s">
        <v>111</v>
      </c>
    </row>
    <row r="9" spans="1:19" ht="37.5" x14ac:dyDescent="0.25">
      <c r="A9" s="189" t="s">
        <v>26</v>
      </c>
      <c r="C9" s="1" t="s">
        <v>112</v>
      </c>
      <c r="E9" s="190">
        <v>325402</v>
      </c>
      <c r="G9" s="191">
        <v>430</v>
      </c>
      <c r="I9" s="593">
        <v>0</v>
      </c>
      <c r="J9" s="593"/>
      <c r="K9" s="593">
        <v>0</v>
      </c>
      <c r="L9" s="593"/>
      <c r="M9" s="593">
        <v>0</v>
      </c>
      <c r="N9" s="593"/>
      <c r="O9" s="593">
        <v>139922860</v>
      </c>
      <c r="P9" s="593"/>
      <c r="Q9" s="593">
        <v>-11034926</v>
      </c>
      <c r="R9" s="593"/>
      <c r="S9" s="593">
        <f>O9+Q9</f>
        <v>128887934</v>
      </c>
    </row>
    <row r="10" spans="1:19" ht="37.5" x14ac:dyDescent="0.25">
      <c r="A10" s="192" t="s">
        <v>29</v>
      </c>
      <c r="C10" s="1" t="s">
        <v>113</v>
      </c>
      <c r="E10" s="193">
        <v>1316253</v>
      </c>
      <c r="G10" s="194">
        <v>3450</v>
      </c>
      <c r="I10" s="593">
        <v>0</v>
      </c>
      <c r="J10" s="593"/>
      <c r="K10" s="593">
        <v>0</v>
      </c>
      <c r="L10" s="593"/>
      <c r="M10" s="593">
        <v>0</v>
      </c>
      <c r="N10" s="593"/>
      <c r="O10" s="593">
        <v>4541072850</v>
      </c>
      <c r="P10" s="593"/>
      <c r="Q10" s="593">
        <v>-269187308</v>
      </c>
      <c r="R10" s="593"/>
      <c r="S10" s="593">
        <f t="shared" ref="S10:S14" si="0">O10+Q10</f>
        <v>4271885542</v>
      </c>
    </row>
    <row r="11" spans="1:19" ht="20.25" x14ac:dyDescent="0.25">
      <c r="A11" s="195" t="s">
        <v>33</v>
      </c>
      <c r="C11" s="1" t="s">
        <v>114</v>
      </c>
      <c r="E11" s="196">
        <v>18700000</v>
      </c>
      <c r="G11" s="197">
        <v>1930</v>
      </c>
      <c r="I11" s="593">
        <v>36091000000</v>
      </c>
      <c r="J11" s="593"/>
      <c r="K11" s="593">
        <v>-1333176781</v>
      </c>
      <c r="L11" s="593"/>
      <c r="M11" s="593">
        <v>34757823219</v>
      </c>
      <c r="N11" s="593"/>
      <c r="O11" s="593">
        <v>36091000000</v>
      </c>
      <c r="P11" s="593"/>
      <c r="Q11" s="593">
        <v>-1333176781</v>
      </c>
      <c r="R11" s="593"/>
      <c r="S11" s="593">
        <f t="shared" si="0"/>
        <v>34757823219</v>
      </c>
    </row>
    <row r="12" spans="1:19" ht="20.25" x14ac:dyDescent="0.25">
      <c r="A12" s="198" t="s">
        <v>36</v>
      </c>
      <c r="C12" s="1" t="s">
        <v>115</v>
      </c>
      <c r="E12" s="199">
        <v>7655956</v>
      </c>
      <c r="G12" s="200">
        <v>2000</v>
      </c>
      <c r="I12" s="593">
        <v>15311912000</v>
      </c>
      <c r="J12" s="593"/>
      <c r="K12" s="593">
        <v>-926203171</v>
      </c>
      <c r="L12" s="593"/>
      <c r="M12" s="593">
        <v>14385708829</v>
      </c>
      <c r="N12" s="593"/>
      <c r="O12" s="593">
        <v>15311912000</v>
      </c>
      <c r="P12" s="593"/>
      <c r="Q12" s="593">
        <v>-926203171</v>
      </c>
      <c r="R12" s="593"/>
      <c r="S12" s="593">
        <f t="shared" si="0"/>
        <v>14385708829</v>
      </c>
    </row>
    <row r="13" spans="1:19" ht="20.25" x14ac:dyDescent="0.25">
      <c r="A13" s="201" t="s">
        <v>45</v>
      </c>
      <c r="C13" s="1" t="s">
        <v>116</v>
      </c>
      <c r="E13" s="202">
        <v>2400000</v>
      </c>
      <c r="G13" s="203">
        <v>700</v>
      </c>
      <c r="I13" s="593">
        <v>1680000000</v>
      </c>
      <c r="J13" s="593"/>
      <c r="K13" s="593">
        <v>-199734460</v>
      </c>
      <c r="L13" s="593"/>
      <c r="M13" s="593">
        <v>1480265540</v>
      </c>
      <c r="N13" s="593"/>
      <c r="O13" s="593">
        <v>1680000000</v>
      </c>
      <c r="P13" s="593"/>
      <c r="Q13" s="593">
        <v>-199734460</v>
      </c>
      <c r="R13" s="593"/>
      <c r="S13" s="593">
        <f t="shared" si="0"/>
        <v>1480265540</v>
      </c>
    </row>
    <row r="14" spans="1:19" ht="20.25" x14ac:dyDescent="0.25">
      <c r="A14" s="204" t="s">
        <v>54</v>
      </c>
      <c r="C14" s="1" t="s">
        <v>117</v>
      </c>
      <c r="E14" s="205">
        <v>7236530</v>
      </c>
      <c r="G14" s="206">
        <v>3530</v>
      </c>
      <c r="I14" s="593">
        <v>0</v>
      </c>
      <c r="J14" s="593"/>
      <c r="K14" s="593">
        <v>0</v>
      </c>
      <c r="L14" s="593"/>
      <c r="M14" s="593">
        <v>0</v>
      </c>
      <c r="N14" s="593"/>
      <c r="O14" s="593">
        <f>25544950900+49211</f>
        <v>25545000111</v>
      </c>
      <c r="P14" s="593"/>
      <c r="Q14" s="593">
        <v>0</v>
      </c>
      <c r="R14" s="593"/>
      <c r="S14" s="593">
        <f t="shared" si="0"/>
        <v>25545000111</v>
      </c>
    </row>
    <row r="15" spans="1:19" ht="21" thickBot="1" x14ac:dyDescent="0.3">
      <c r="A15" s="207" t="s">
        <v>64</v>
      </c>
      <c r="I15" s="601">
        <f>SUM(I9:$I$14)</f>
        <v>53082912000</v>
      </c>
      <c r="J15" s="593"/>
      <c r="K15" s="601">
        <f>SUM(K9:$K$14)</f>
        <v>-2459114412</v>
      </c>
      <c r="L15" s="593"/>
      <c r="M15" s="601">
        <f>SUM(M9:$M$14)</f>
        <v>50623797588</v>
      </c>
      <c r="N15" s="593"/>
      <c r="O15" s="601">
        <f>SUM(O9:$O$14)</f>
        <v>83308907821</v>
      </c>
      <c r="P15" s="593"/>
      <c r="Q15" s="601">
        <f>SUM(Q9:$Q$14)</f>
        <v>-2739336646</v>
      </c>
      <c r="R15" s="593"/>
      <c r="S15" s="601">
        <f>SUM(S9:$S$14)</f>
        <v>80569571175</v>
      </c>
    </row>
    <row r="16" spans="1:19" ht="19.5" thickTop="1" x14ac:dyDescent="0.25">
      <c r="I16" s="208"/>
      <c r="K16" s="209"/>
      <c r="M16" s="210"/>
      <c r="O16" s="211"/>
      <c r="Q16" s="212"/>
      <c r="S16" s="213"/>
    </row>
    <row r="17" spans="9:19" x14ac:dyDescent="0.25">
      <c r="M17" s="602"/>
      <c r="O17" s="595"/>
      <c r="Q17" s="595"/>
      <c r="S17" s="595"/>
    </row>
    <row r="18" spans="9:19" x14ac:dyDescent="0.25">
      <c r="I18" s="596"/>
      <c r="J18" s="596"/>
      <c r="K18" s="596"/>
      <c r="L18" s="596"/>
      <c r="M18" s="596"/>
      <c r="O18" s="595"/>
      <c r="P18" s="595"/>
      <c r="Q18" s="595"/>
    </row>
    <row r="19" spans="9:19" x14ac:dyDescent="0.25">
      <c r="S19" s="595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5"/>
  <sheetViews>
    <sheetView rightToLeft="1" view="pageBreakPreview" zoomScale="120" zoomScaleNormal="100" zoomScaleSheetLayoutView="120" workbookViewId="0">
      <selection activeCell="H11" sqref="H11"/>
    </sheetView>
  </sheetViews>
  <sheetFormatPr defaultRowHeight="15" x14ac:dyDescent="0.25"/>
  <cols>
    <col min="1" max="1" width="21.28515625" customWidth="1"/>
    <col min="2" max="2" width="1.42578125" customWidth="1"/>
    <col min="3" max="3" width="11.42578125" customWidth="1"/>
    <col min="4" max="5" width="1.42578125" customWidth="1"/>
    <col min="6" max="6" width="18.42578125" customWidth="1"/>
    <col min="7" max="7" width="1.42578125" customWidth="1"/>
    <col min="8" max="8" width="14.140625" customWidth="1"/>
    <col min="9" max="9" width="1.42578125" customWidth="1"/>
    <col min="10" max="10" width="18.42578125" customWidth="1"/>
    <col min="11" max="11" width="1.42578125" customWidth="1"/>
    <col min="12" max="12" width="18.42578125" customWidth="1"/>
    <col min="13" max="13" width="1.42578125" customWidth="1"/>
    <col min="14" max="14" width="14.140625" customWidth="1"/>
    <col min="15" max="15" width="1.42578125" customWidth="1"/>
    <col min="16" max="16" width="18.42578125" customWidth="1"/>
  </cols>
  <sheetData>
    <row r="1" spans="1:16" ht="20.100000000000001" customHeight="1" x14ac:dyDescent="0.25">
      <c r="A1" s="554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</row>
    <row r="2" spans="1:16" ht="20.100000000000001" customHeight="1" x14ac:dyDescent="0.25">
      <c r="A2" s="555" t="s">
        <v>89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</row>
    <row r="3" spans="1:16" ht="20.100000000000001" customHeight="1" x14ac:dyDescent="0.25">
      <c r="A3" s="556" t="s">
        <v>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</row>
    <row r="5" spans="1:16" ht="21" x14ac:dyDescent="0.25">
      <c r="A5" s="557" t="s">
        <v>118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</row>
    <row r="7" spans="1:16" ht="21" x14ac:dyDescent="0.25">
      <c r="F7" s="558" t="s">
        <v>105</v>
      </c>
      <c r="G7" s="516"/>
      <c r="H7" s="516"/>
      <c r="I7" s="516"/>
      <c r="J7" s="516"/>
      <c r="L7" s="559" t="s">
        <v>7</v>
      </c>
      <c r="M7" s="516"/>
      <c r="N7" s="516"/>
      <c r="O7" s="516"/>
      <c r="P7" s="516"/>
    </row>
    <row r="8" spans="1:16" ht="42" x14ac:dyDescent="0.25">
      <c r="A8" s="214" t="s">
        <v>91</v>
      </c>
      <c r="C8" s="215" t="s">
        <v>119</v>
      </c>
      <c r="F8" s="216" t="s">
        <v>120</v>
      </c>
      <c r="H8" s="217" t="s">
        <v>110</v>
      </c>
      <c r="J8" s="218" t="s">
        <v>121</v>
      </c>
      <c r="L8" s="219" t="s">
        <v>120</v>
      </c>
      <c r="N8" s="220" t="s">
        <v>110</v>
      </c>
      <c r="P8" s="221" t="s">
        <v>121</v>
      </c>
    </row>
    <row r="9" spans="1:16" ht="37.5" x14ac:dyDescent="0.25">
      <c r="A9" s="222" t="s">
        <v>122</v>
      </c>
      <c r="C9" s="1" t="s">
        <v>123</v>
      </c>
      <c r="E9" s="593"/>
      <c r="F9" s="593">
        <v>34238</v>
      </c>
      <c r="G9" s="593"/>
      <c r="H9" s="593">
        <v>0</v>
      </c>
      <c r="I9" s="593"/>
      <c r="J9" s="593">
        <v>34238</v>
      </c>
      <c r="K9" s="593"/>
      <c r="L9" s="593">
        <v>2898702</v>
      </c>
      <c r="M9" s="593"/>
      <c r="N9" s="593">
        <v>0</v>
      </c>
      <c r="O9" s="593"/>
      <c r="P9" s="593">
        <v>2898702</v>
      </c>
    </row>
    <row r="10" spans="1:16" ht="37.5" x14ac:dyDescent="0.25">
      <c r="A10" s="223" t="s">
        <v>124</v>
      </c>
      <c r="C10" s="1" t="s">
        <v>123</v>
      </c>
      <c r="E10" s="593"/>
      <c r="F10" s="593">
        <v>22561</v>
      </c>
      <c r="G10" s="593"/>
      <c r="H10" s="593">
        <v>0</v>
      </c>
      <c r="I10" s="593"/>
      <c r="J10" s="593">
        <v>22561</v>
      </c>
      <c r="K10" s="593"/>
      <c r="L10" s="593">
        <v>22742119</v>
      </c>
      <c r="M10" s="593"/>
      <c r="N10" s="593">
        <v>0</v>
      </c>
      <c r="O10" s="593"/>
      <c r="P10" s="593">
        <v>22742119</v>
      </c>
    </row>
    <row r="11" spans="1:16" ht="37.5" x14ac:dyDescent="0.25">
      <c r="A11" s="224" t="s">
        <v>125</v>
      </c>
      <c r="C11" s="1" t="s">
        <v>116</v>
      </c>
      <c r="E11" s="593"/>
      <c r="F11" s="593">
        <v>3744225</v>
      </c>
      <c r="G11" s="593"/>
      <c r="H11" s="593">
        <v>0</v>
      </c>
      <c r="I11" s="593"/>
      <c r="J11" s="593">
        <v>3744225</v>
      </c>
      <c r="K11" s="593"/>
      <c r="L11" s="593">
        <v>24614392</v>
      </c>
      <c r="M11" s="593"/>
      <c r="N11" s="593">
        <v>0</v>
      </c>
      <c r="O11" s="593"/>
      <c r="P11" s="593">
        <v>24614392</v>
      </c>
    </row>
    <row r="12" spans="1:16" ht="37.5" x14ac:dyDescent="0.25">
      <c r="A12" s="225" t="s">
        <v>126</v>
      </c>
      <c r="C12" s="1" t="s">
        <v>123</v>
      </c>
      <c r="E12" s="593"/>
      <c r="F12" s="593"/>
      <c r="G12" s="593"/>
      <c r="H12" s="593">
        <v>0</v>
      </c>
      <c r="I12" s="593"/>
      <c r="J12" s="593">
        <v>0</v>
      </c>
      <c r="K12" s="593"/>
      <c r="L12" s="593">
        <v>51445076</v>
      </c>
      <c r="M12" s="593"/>
      <c r="N12" s="593">
        <v>0</v>
      </c>
      <c r="O12" s="593"/>
      <c r="P12" s="593">
        <v>51445076</v>
      </c>
    </row>
    <row r="13" spans="1:16" ht="21" thickBot="1" x14ac:dyDescent="0.3">
      <c r="A13" s="226" t="s">
        <v>64</v>
      </c>
      <c r="F13" s="601">
        <f>SUM(F9:$F$12)</f>
        <v>3801024</v>
      </c>
      <c r="G13" s="593"/>
      <c r="H13" s="601">
        <f>SUM(H9:$H$12)</f>
        <v>0</v>
      </c>
      <c r="I13" s="593"/>
      <c r="J13" s="601">
        <f>SUM(J9:$J$12)</f>
        <v>3801024</v>
      </c>
      <c r="K13" s="593"/>
      <c r="L13" s="601">
        <f>SUM(L9:$L$12)</f>
        <v>101700289</v>
      </c>
      <c r="M13" s="593"/>
      <c r="N13" s="601">
        <f>SUM(N9:$N$12)</f>
        <v>0</v>
      </c>
      <c r="O13" s="593"/>
      <c r="P13" s="601">
        <f>SUM(P9:$P$12)</f>
        <v>101700289</v>
      </c>
    </row>
    <row r="14" spans="1:16" ht="19.5" thickTop="1" x14ac:dyDescent="0.25">
      <c r="F14" s="227"/>
      <c r="H14" s="228"/>
      <c r="J14" s="229"/>
      <c r="L14" s="230"/>
      <c r="N14" s="231"/>
      <c r="P14" s="232"/>
    </row>
    <row r="15" spans="1:16" x14ac:dyDescent="0.25">
      <c r="F15" s="596"/>
      <c r="L15" s="596"/>
    </row>
  </sheetData>
  <mergeCells count="6">
    <mergeCell ref="A1:P1"/>
    <mergeCell ref="A2:P2"/>
    <mergeCell ref="A3:P3"/>
    <mergeCell ref="A5:P5"/>
    <mergeCell ref="F7:J7"/>
    <mergeCell ref="L7:P7"/>
  </mergeCells>
  <pageMargins left="0.7" right="0.7" top="0.75" bottom="0.75" header="0.3" footer="0.3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9"/>
  <sheetViews>
    <sheetView rightToLeft="1" view="pageBreakPreview" topLeftCell="A10" zoomScale="90" zoomScaleNormal="100" zoomScaleSheetLayoutView="90" workbookViewId="0">
      <selection activeCell="K31" sqref="K31"/>
    </sheetView>
  </sheetViews>
  <sheetFormatPr defaultRowHeight="15" x14ac:dyDescent="0.25"/>
  <cols>
    <col min="1" max="1" width="26.140625" bestFit="1" customWidth="1"/>
    <col min="2" max="2" width="1.42578125" customWidth="1"/>
    <col min="3" max="3" width="12.85546875" bestFit="1" customWidth="1"/>
    <col min="4" max="4" width="1.42578125" customWidth="1"/>
    <col min="5" max="5" width="18.5703125" bestFit="1" customWidth="1"/>
    <col min="6" max="6" width="1.42578125" customWidth="1"/>
    <col min="7" max="7" width="19.28515625" bestFit="1" customWidth="1"/>
    <col min="8" max="8" width="1.42578125" customWidth="1"/>
    <col min="9" max="9" width="18.28515625" bestFit="1" customWidth="1"/>
    <col min="10" max="10" width="1.42578125" customWidth="1"/>
    <col min="11" max="11" width="14.140625" bestFit="1" customWidth="1"/>
    <col min="12" max="12" width="1.42578125" customWidth="1"/>
    <col min="13" max="13" width="20.42578125" bestFit="1" customWidth="1"/>
    <col min="14" max="14" width="1.42578125" customWidth="1"/>
    <col min="15" max="15" width="21.140625" bestFit="1" customWidth="1"/>
    <col min="16" max="16" width="1.42578125" customWidth="1"/>
    <col min="17" max="17" width="19.7109375" bestFit="1" customWidth="1"/>
  </cols>
  <sheetData>
    <row r="1" spans="1:17" ht="20.100000000000001" customHeight="1" x14ac:dyDescent="0.25">
      <c r="A1" s="563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</row>
    <row r="2" spans="1:17" ht="20.100000000000001" customHeight="1" x14ac:dyDescent="0.25">
      <c r="A2" s="564" t="s">
        <v>89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</row>
    <row r="3" spans="1:17" ht="20.100000000000001" customHeight="1" x14ac:dyDescent="0.25">
      <c r="A3" s="565" t="s">
        <v>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</row>
    <row r="5" spans="1:17" ht="21" x14ac:dyDescent="0.25">
      <c r="A5" s="566" t="s">
        <v>127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</row>
    <row r="7" spans="1:17" ht="21" x14ac:dyDescent="0.25">
      <c r="C7" s="567" t="s">
        <v>105</v>
      </c>
      <c r="D7" s="516"/>
      <c r="E7" s="516"/>
      <c r="F7" s="516"/>
      <c r="G7" s="516"/>
      <c r="H7" s="516"/>
      <c r="I7" s="516"/>
      <c r="K7" s="568" t="s">
        <v>7</v>
      </c>
      <c r="L7" s="516"/>
      <c r="M7" s="516"/>
      <c r="N7" s="516"/>
      <c r="O7" s="516"/>
      <c r="P7" s="516"/>
      <c r="Q7" s="516"/>
    </row>
    <row r="8" spans="1:17" ht="42" x14ac:dyDescent="0.25">
      <c r="A8" s="233" t="s">
        <v>91</v>
      </c>
      <c r="C8" s="234" t="s">
        <v>9</v>
      </c>
      <c r="E8" s="235" t="s">
        <v>11</v>
      </c>
      <c r="G8" s="236" t="s">
        <v>128</v>
      </c>
      <c r="I8" s="237" t="s">
        <v>129</v>
      </c>
      <c r="K8" s="238" t="s">
        <v>9</v>
      </c>
      <c r="M8" s="239" t="s">
        <v>11</v>
      </c>
      <c r="O8" s="240" t="s">
        <v>128</v>
      </c>
      <c r="Q8" s="241" t="s">
        <v>129</v>
      </c>
    </row>
    <row r="9" spans="1:17" ht="20.25" x14ac:dyDescent="0.25">
      <c r="A9" s="242" t="s">
        <v>18</v>
      </c>
      <c r="C9" s="593">
        <v>19149753</v>
      </c>
      <c r="D9" s="593"/>
      <c r="E9" s="593">
        <v>26078312997</v>
      </c>
      <c r="F9" s="593"/>
      <c r="G9" s="611">
        <v>-26360791988</v>
      </c>
      <c r="H9" s="593"/>
      <c r="I9" s="593">
        <v>-282478991</v>
      </c>
      <c r="J9" s="593"/>
      <c r="K9" s="593">
        <v>64000000</v>
      </c>
      <c r="L9" s="593"/>
      <c r="M9" s="593">
        <v>85825416367</v>
      </c>
      <c r="N9" s="593"/>
      <c r="O9" s="611">
        <v>-88107830600</v>
      </c>
      <c r="P9" s="593"/>
      <c r="Q9" s="593">
        <f>M9+O9</f>
        <v>-2282414233</v>
      </c>
    </row>
    <row r="10" spans="1:17" ht="20.25" x14ac:dyDescent="0.25">
      <c r="A10" s="243" t="s">
        <v>19</v>
      </c>
      <c r="C10" s="593">
        <v>12500000</v>
      </c>
      <c r="D10" s="593"/>
      <c r="E10" s="593">
        <v>31813727058</v>
      </c>
      <c r="F10" s="593"/>
      <c r="G10" s="611">
        <v>-29793693123</v>
      </c>
      <c r="H10" s="593"/>
      <c r="I10" s="593">
        <v>2020033935</v>
      </c>
      <c r="J10" s="593"/>
      <c r="K10" s="593">
        <v>12500000</v>
      </c>
      <c r="L10" s="593"/>
      <c r="M10" s="593">
        <v>31813727058</v>
      </c>
      <c r="N10" s="593"/>
      <c r="O10" s="611">
        <v>-29793693123</v>
      </c>
      <c r="P10" s="593"/>
      <c r="Q10" s="593">
        <f t="shared" ref="Q10:Q35" si="0">M10+O10</f>
        <v>2020033935</v>
      </c>
    </row>
    <row r="11" spans="1:17" ht="20.25" x14ac:dyDescent="0.25">
      <c r="A11" s="244" t="s">
        <v>20</v>
      </c>
      <c r="C11" s="593">
        <v>0</v>
      </c>
      <c r="D11" s="593"/>
      <c r="E11" s="593">
        <v>0</v>
      </c>
      <c r="F11" s="593"/>
      <c r="G11" s="611">
        <v>0</v>
      </c>
      <c r="H11" s="593"/>
      <c r="I11" s="593">
        <v>0</v>
      </c>
      <c r="J11" s="593"/>
      <c r="K11" s="593">
        <v>776923</v>
      </c>
      <c r="L11" s="593"/>
      <c r="M11" s="593">
        <v>4965891028</v>
      </c>
      <c r="N11" s="593"/>
      <c r="O11" s="611">
        <v>-4333772879</v>
      </c>
      <c r="P11" s="593"/>
      <c r="Q11" s="593">
        <f t="shared" si="0"/>
        <v>632118149</v>
      </c>
    </row>
    <row r="12" spans="1:17" ht="20.25" x14ac:dyDescent="0.25">
      <c r="A12" s="245" t="s">
        <v>130</v>
      </c>
      <c r="C12" s="593">
        <v>0</v>
      </c>
      <c r="D12" s="593"/>
      <c r="E12" s="593">
        <v>0</v>
      </c>
      <c r="F12" s="593"/>
      <c r="G12" s="611">
        <v>0</v>
      </c>
      <c r="H12" s="593"/>
      <c r="I12" s="593">
        <v>0</v>
      </c>
      <c r="J12" s="593"/>
      <c r="K12" s="593">
        <v>6100000</v>
      </c>
      <c r="L12" s="593"/>
      <c r="M12" s="593">
        <v>64747047963</v>
      </c>
      <c r="N12" s="593"/>
      <c r="O12" s="611">
        <v>-69629133161</v>
      </c>
      <c r="P12" s="593"/>
      <c r="Q12" s="593">
        <f t="shared" si="0"/>
        <v>-4882085198</v>
      </c>
    </row>
    <row r="13" spans="1:17" ht="20.25" x14ac:dyDescent="0.25">
      <c r="A13" s="246" t="s">
        <v>131</v>
      </c>
      <c r="C13" s="593">
        <v>0</v>
      </c>
      <c r="D13" s="593"/>
      <c r="E13" s="593">
        <v>0</v>
      </c>
      <c r="F13" s="593"/>
      <c r="G13" s="611">
        <v>0</v>
      </c>
      <c r="H13" s="593"/>
      <c r="I13" s="593">
        <v>0</v>
      </c>
      <c r="J13" s="593"/>
      <c r="K13" s="593">
        <v>62000000</v>
      </c>
      <c r="L13" s="593"/>
      <c r="M13" s="593">
        <v>62000000000</v>
      </c>
      <c r="N13" s="593"/>
      <c r="O13" s="611">
        <v>-58832296000</v>
      </c>
      <c r="P13" s="593"/>
      <c r="Q13" s="593">
        <f t="shared" si="0"/>
        <v>3167704000</v>
      </c>
    </row>
    <row r="14" spans="1:17" ht="20.25" x14ac:dyDescent="0.25">
      <c r="A14" s="247" t="s">
        <v>27</v>
      </c>
      <c r="C14" s="593">
        <v>0</v>
      </c>
      <c r="D14" s="593"/>
      <c r="E14" s="593">
        <v>0</v>
      </c>
      <c r="F14" s="593"/>
      <c r="G14" s="611">
        <v>0</v>
      </c>
      <c r="H14" s="593"/>
      <c r="I14" s="593">
        <v>0</v>
      </c>
      <c r="J14" s="593"/>
      <c r="K14" s="593">
        <v>339508</v>
      </c>
      <c r="L14" s="593"/>
      <c r="M14" s="593">
        <v>3145529651</v>
      </c>
      <c r="N14" s="593"/>
      <c r="O14" s="611">
        <v>-4322279360</v>
      </c>
      <c r="P14" s="593"/>
      <c r="Q14" s="593">
        <f t="shared" si="0"/>
        <v>-1176749709</v>
      </c>
    </row>
    <row r="15" spans="1:17" ht="20.25" x14ac:dyDescent="0.25">
      <c r="A15" s="248" t="s">
        <v>28</v>
      </c>
      <c r="C15" s="593">
        <v>0</v>
      </c>
      <c r="D15" s="593"/>
      <c r="E15" s="593">
        <v>0</v>
      </c>
      <c r="F15" s="593"/>
      <c r="G15" s="611">
        <v>0</v>
      </c>
      <c r="H15" s="593"/>
      <c r="I15" s="593">
        <v>0</v>
      </c>
      <c r="J15" s="593"/>
      <c r="K15" s="593">
        <v>499450</v>
      </c>
      <c r="L15" s="593"/>
      <c r="M15" s="593">
        <v>55981279659</v>
      </c>
      <c r="N15" s="593"/>
      <c r="O15" s="611">
        <v>-49758086211</v>
      </c>
      <c r="P15" s="593"/>
      <c r="Q15" s="593">
        <f t="shared" si="0"/>
        <v>6223193448</v>
      </c>
    </row>
    <row r="16" spans="1:17" ht="20.25" x14ac:dyDescent="0.25">
      <c r="A16" s="249" t="s">
        <v>29</v>
      </c>
      <c r="C16" s="593">
        <v>0</v>
      </c>
      <c r="D16" s="593"/>
      <c r="E16" s="593">
        <v>0</v>
      </c>
      <c r="F16" s="593"/>
      <c r="G16" s="611">
        <v>0</v>
      </c>
      <c r="H16" s="593"/>
      <c r="I16" s="593">
        <v>0</v>
      </c>
      <c r="J16" s="593"/>
      <c r="K16" s="593">
        <v>100000</v>
      </c>
      <c r="L16" s="593"/>
      <c r="M16" s="593">
        <v>3552436493</v>
      </c>
      <c r="N16" s="593"/>
      <c r="O16" s="611">
        <v>-3634255963</v>
      </c>
      <c r="P16" s="593"/>
      <c r="Q16" s="593">
        <f t="shared" si="0"/>
        <v>-81819470</v>
      </c>
    </row>
    <row r="17" spans="1:17" ht="20.25" x14ac:dyDescent="0.25">
      <c r="A17" s="250" t="s">
        <v>33</v>
      </c>
      <c r="C17" s="593">
        <v>0</v>
      </c>
      <c r="D17" s="593"/>
      <c r="E17" s="593">
        <v>0</v>
      </c>
      <c r="F17" s="593"/>
      <c r="G17" s="611">
        <v>0</v>
      </c>
      <c r="H17" s="593"/>
      <c r="I17" s="593">
        <v>0</v>
      </c>
      <c r="J17" s="593"/>
      <c r="K17" s="593">
        <v>1862213</v>
      </c>
      <c r="L17" s="593"/>
      <c r="M17" s="593">
        <v>27372137445</v>
      </c>
      <c r="N17" s="593"/>
      <c r="O17" s="611">
        <v>-29528653043</v>
      </c>
      <c r="P17" s="593"/>
      <c r="Q17" s="593">
        <f t="shared" si="0"/>
        <v>-2156515598</v>
      </c>
    </row>
    <row r="18" spans="1:17" ht="20.25" x14ac:dyDescent="0.25">
      <c r="A18" s="251" t="s">
        <v>132</v>
      </c>
      <c r="C18" s="593">
        <v>0</v>
      </c>
      <c r="D18" s="593"/>
      <c r="E18" s="593">
        <v>0</v>
      </c>
      <c r="F18" s="593"/>
      <c r="G18" s="611">
        <v>0</v>
      </c>
      <c r="H18" s="593"/>
      <c r="I18" s="593">
        <v>0</v>
      </c>
      <c r="J18" s="593"/>
      <c r="K18" s="593">
        <v>3400000</v>
      </c>
      <c r="L18" s="593"/>
      <c r="M18" s="593">
        <v>48405912547</v>
      </c>
      <c r="N18" s="593"/>
      <c r="O18" s="611">
        <v>-57233946987</v>
      </c>
      <c r="P18" s="593"/>
      <c r="Q18" s="593">
        <f t="shared" si="0"/>
        <v>-8828034440</v>
      </c>
    </row>
    <row r="19" spans="1:17" ht="20.25" x14ac:dyDescent="0.25">
      <c r="A19" s="252" t="s">
        <v>34</v>
      </c>
      <c r="C19" s="593">
        <v>0</v>
      </c>
      <c r="D19" s="593"/>
      <c r="E19" s="593">
        <v>0</v>
      </c>
      <c r="F19" s="593"/>
      <c r="G19" s="611">
        <v>0</v>
      </c>
      <c r="H19" s="593"/>
      <c r="I19" s="593">
        <v>0</v>
      </c>
      <c r="J19" s="593"/>
      <c r="K19" s="593">
        <v>7000000</v>
      </c>
      <c r="L19" s="593"/>
      <c r="M19" s="593">
        <v>64692950548</v>
      </c>
      <c r="N19" s="593"/>
      <c r="O19" s="611">
        <v>-75041287717</v>
      </c>
      <c r="P19" s="593"/>
      <c r="Q19" s="593">
        <f t="shared" si="0"/>
        <v>-10348337169</v>
      </c>
    </row>
    <row r="20" spans="1:17" ht="20.25" x14ac:dyDescent="0.25">
      <c r="A20" s="253" t="s">
        <v>35</v>
      </c>
      <c r="C20" s="593">
        <v>0</v>
      </c>
      <c r="D20" s="593"/>
      <c r="E20" s="593">
        <v>0</v>
      </c>
      <c r="F20" s="593"/>
      <c r="G20" s="611">
        <v>0</v>
      </c>
      <c r="H20" s="593"/>
      <c r="I20" s="593">
        <v>0</v>
      </c>
      <c r="J20" s="593"/>
      <c r="K20" s="593">
        <v>994653</v>
      </c>
      <c r="L20" s="593"/>
      <c r="M20" s="593">
        <v>9491072844</v>
      </c>
      <c r="N20" s="593"/>
      <c r="O20" s="611">
        <v>-11234541747</v>
      </c>
      <c r="P20" s="593"/>
      <c r="Q20" s="593">
        <f t="shared" si="0"/>
        <v>-1743468903</v>
      </c>
    </row>
    <row r="21" spans="1:17" ht="20.25" x14ac:dyDescent="0.25">
      <c r="A21" s="254" t="s">
        <v>37</v>
      </c>
      <c r="C21" s="593">
        <v>0</v>
      </c>
      <c r="D21" s="593"/>
      <c r="E21" s="593">
        <v>0</v>
      </c>
      <c r="F21" s="593"/>
      <c r="G21" s="611">
        <v>0</v>
      </c>
      <c r="H21" s="593"/>
      <c r="I21" s="593">
        <v>0</v>
      </c>
      <c r="J21" s="593"/>
      <c r="K21" s="593">
        <v>177995</v>
      </c>
      <c r="L21" s="593"/>
      <c r="M21" s="593">
        <v>3514342437</v>
      </c>
      <c r="N21" s="593"/>
      <c r="O21" s="611">
        <v>-3379673138</v>
      </c>
      <c r="P21" s="593"/>
      <c r="Q21" s="593">
        <f t="shared" si="0"/>
        <v>134669299</v>
      </c>
    </row>
    <row r="22" spans="1:17" ht="20.25" x14ac:dyDescent="0.25">
      <c r="A22" s="255" t="s">
        <v>39</v>
      </c>
      <c r="C22" s="593">
        <v>0</v>
      </c>
      <c r="D22" s="593"/>
      <c r="E22" s="593">
        <v>0</v>
      </c>
      <c r="F22" s="593"/>
      <c r="G22" s="611">
        <v>0</v>
      </c>
      <c r="H22" s="593"/>
      <c r="I22" s="593">
        <v>0</v>
      </c>
      <c r="J22" s="593"/>
      <c r="K22" s="593">
        <v>303736</v>
      </c>
      <c r="L22" s="593"/>
      <c r="M22" s="593">
        <v>8012261779</v>
      </c>
      <c r="N22" s="593"/>
      <c r="O22" s="611">
        <v>-10263815193</v>
      </c>
      <c r="P22" s="593"/>
      <c r="Q22" s="593">
        <f t="shared" si="0"/>
        <v>-2251553414</v>
      </c>
    </row>
    <row r="23" spans="1:17" ht="20.25" x14ac:dyDescent="0.25">
      <c r="A23" s="256" t="s">
        <v>40</v>
      </c>
      <c r="C23" s="593">
        <v>0</v>
      </c>
      <c r="D23" s="593"/>
      <c r="E23" s="593">
        <v>0</v>
      </c>
      <c r="F23" s="593"/>
      <c r="G23" s="611">
        <v>0</v>
      </c>
      <c r="H23" s="593"/>
      <c r="I23" s="593">
        <v>0</v>
      </c>
      <c r="J23" s="593"/>
      <c r="K23" s="593">
        <v>900000</v>
      </c>
      <c r="L23" s="593"/>
      <c r="M23" s="593">
        <v>9063900302</v>
      </c>
      <c r="N23" s="593"/>
      <c r="O23" s="611">
        <v>-11012505692</v>
      </c>
      <c r="P23" s="593"/>
      <c r="Q23" s="593">
        <f t="shared" si="0"/>
        <v>-1948605390</v>
      </c>
    </row>
    <row r="24" spans="1:17" ht="20.25" x14ac:dyDescent="0.25">
      <c r="A24" s="257" t="s">
        <v>43</v>
      </c>
      <c r="C24" s="593">
        <v>9000000</v>
      </c>
      <c r="D24" s="593"/>
      <c r="E24" s="593">
        <v>46566400139</v>
      </c>
      <c r="F24" s="593"/>
      <c r="G24" s="611">
        <v>-61824546215</v>
      </c>
      <c r="H24" s="593"/>
      <c r="I24" s="593">
        <v>-15258146076</v>
      </c>
      <c r="J24" s="593"/>
      <c r="K24" s="593">
        <v>31786164</v>
      </c>
      <c r="L24" s="593"/>
      <c r="M24" s="593">
        <v>183394927285</v>
      </c>
      <c r="N24" s="593"/>
      <c r="O24" s="611">
        <v>-230754493835</v>
      </c>
      <c r="P24" s="593"/>
      <c r="Q24" s="593">
        <f t="shared" si="0"/>
        <v>-47359566550</v>
      </c>
    </row>
    <row r="25" spans="1:17" ht="20.25" x14ac:dyDescent="0.25">
      <c r="A25" s="258" t="s">
        <v>44</v>
      </c>
      <c r="C25" s="593">
        <v>0</v>
      </c>
      <c r="D25" s="593"/>
      <c r="E25" s="593">
        <v>0</v>
      </c>
      <c r="F25" s="593"/>
      <c r="G25" s="611">
        <v>0</v>
      </c>
      <c r="H25" s="593"/>
      <c r="I25" s="593">
        <v>0</v>
      </c>
      <c r="J25" s="593"/>
      <c r="K25" s="593">
        <v>3718544</v>
      </c>
      <c r="L25" s="593"/>
      <c r="M25" s="593">
        <v>37985456377</v>
      </c>
      <c r="N25" s="593"/>
      <c r="O25" s="611">
        <v>-38769851274</v>
      </c>
      <c r="P25" s="593"/>
      <c r="Q25" s="593">
        <f t="shared" si="0"/>
        <v>-784394897</v>
      </c>
    </row>
    <row r="26" spans="1:17" ht="20.25" x14ac:dyDescent="0.25">
      <c r="A26" s="259" t="s">
        <v>133</v>
      </c>
      <c r="C26" s="593">
        <v>0</v>
      </c>
      <c r="D26" s="593"/>
      <c r="E26" s="593">
        <v>0</v>
      </c>
      <c r="F26" s="593"/>
      <c r="G26" s="611">
        <v>0</v>
      </c>
      <c r="H26" s="593"/>
      <c r="I26" s="593">
        <v>0</v>
      </c>
      <c r="J26" s="593"/>
      <c r="K26" s="593">
        <v>1045492</v>
      </c>
      <c r="L26" s="593"/>
      <c r="M26" s="593">
        <v>17278346487</v>
      </c>
      <c r="N26" s="593"/>
      <c r="O26" s="611">
        <v>-19533610520</v>
      </c>
      <c r="P26" s="593"/>
      <c r="Q26" s="593">
        <f t="shared" si="0"/>
        <v>-2255264033</v>
      </c>
    </row>
    <row r="27" spans="1:17" ht="20.25" x14ac:dyDescent="0.25">
      <c r="A27" s="260" t="s">
        <v>47</v>
      </c>
      <c r="C27" s="593">
        <v>500000</v>
      </c>
      <c r="D27" s="593"/>
      <c r="E27" s="593">
        <v>3300913698</v>
      </c>
      <c r="F27" s="593"/>
      <c r="G27" s="611">
        <v>-4030995839</v>
      </c>
      <c r="H27" s="593"/>
      <c r="I27" s="593">
        <v>-730082141</v>
      </c>
      <c r="J27" s="593"/>
      <c r="K27" s="593">
        <v>2300000</v>
      </c>
      <c r="L27" s="593"/>
      <c r="M27" s="593">
        <v>15704926714</v>
      </c>
      <c r="N27" s="593"/>
      <c r="O27" s="611">
        <v>-18539463885</v>
      </c>
      <c r="P27" s="593"/>
      <c r="Q27" s="593">
        <f t="shared" si="0"/>
        <v>-2834537171</v>
      </c>
    </row>
    <row r="28" spans="1:17" ht="20.25" x14ac:dyDescent="0.25">
      <c r="A28" s="261" t="s">
        <v>49</v>
      </c>
      <c r="C28" s="593">
        <v>0</v>
      </c>
      <c r="D28" s="593"/>
      <c r="E28" s="593">
        <v>0</v>
      </c>
      <c r="F28" s="593"/>
      <c r="G28" s="611">
        <v>0</v>
      </c>
      <c r="H28" s="593"/>
      <c r="I28" s="593">
        <v>0</v>
      </c>
      <c r="J28" s="593"/>
      <c r="K28" s="593">
        <v>7778496</v>
      </c>
      <c r="L28" s="593"/>
      <c r="M28" s="593">
        <v>49786853520</v>
      </c>
      <c r="N28" s="593"/>
      <c r="O28" s="611">
        <v>-52010422874</v>
      </c>
      <c r="P28" s="593"/>
      <c r="Q28" s="593">
        <f t="shared" si="0"/>
        <v>-2223569354</v>
      </c>
    </row>
    <row r="29" spans="1:17" ht="20.25" x14ac:dyDescent="0.25">
      <c r="A29" s="262" t="s">
        <v>50</v>
      </c>
      <c r="C29" s="593">
        <v>0</v>
      </c>
      <c r="D29" s="593"/>
      <c r="E29" s="593">
        <v>0</v>
      </c>
      <c r="F29" s="593"/>
      <c r="G29" s="611">
        <v>0</v>
      </c>
      <c r="H29" s="593"/>
      <c r="I29" s="593">
        <v>0</v>
      </c>
      <c r="J29" s="593"/>
      <c r="K29" s="593">
        <v>3209000</v>
      </c>
      <c r="L29" s="593"/>
      <c r="M29" s="593">
        <v>32720179605</v>
      </c>
      <c r="N29" s="593"/>
      <c r="O29" s="611">
        <v>-37700238731</v>
      </c>
      <c r="P29" s="593"/>
      <c r="Q29" s="593">
        <f>M29+O29</f>
        <v>-4980059126</v>
      </c>
    </row>
    <row r="30" spans="1:17" ht="20.25" x14ac:dyDescent="0.25">
      <c r="A30" s="263" t="s">
        <v>51</v>
      </c>
      <c r="C30" s="593">
        <v>467062</v>
      </c>
      <c r="D30" s="593"/>
      <c r="E30" s="593">
        <v>4696858023</v>
      </c>
      <c r="F30" s="593"/>
      <c r="G30" s="611">
        <v>-5663995871</v>
      </c>
      <c r="H30" s="593"/>
      <c r="I30" s="593">
        <v>-967137848</v>
      </c>
      <c r="J30" s="593"/>
      <c r="K30" s="593">
        <v>467062</v>
      </c>
      <c r="L30" s="593"/>
      <c r="M30" s="593">
        <v>4696858023</v>
      </c>
      <c r="N30" s="593"/>
      <c r="O30" s="611">
        <v>-5663995871</v>
      </c>
      <c r="P30" s="593"/>
      <c r="Q30" s="593">
        <f t="shared" si="0"/>
        <v>-967137848</v>
      </c>
    </row>
    <row r="31" spans="1:17" ht="20.25" x14ac:dyDescent="0.25">
      <c r="A31" s="264" t="s">
        <v>52</v>
      </c>
      <c r="C31" s="593">
        <v>0</v>
      </c>
      <c r="D31" s="593"/>
      <c r="E31" s="593">
        <v>0</v>
      </c>
      <c r="F31" s="593"/>
      <c r="G31" s="611">
        <v>0</v>
      </c>
      <c r="H31" s="593"/>
      <c r="I31" s="593">
        <v>0</v>
      </c>
      <c r="J31" s="593"/>
      <c r="K31" s="593">
        <v>440000</v>
      </c>
      <c r="L31" s="593"/>
      <c r="M31" s="593">
        <v>14667903628</v>
      </c>
      <c r="N31" s="593"/>
      <c r="O31" s="611">
        <v>-16554588728</v>
      </c>
      <c r="P31" s="593"/>
      <c r="Q31" s="593">
        <f t="shared" si="0"/>
        <v>-1886685100</v>
      </c>
    </row>
    <row r="32" spans="1:17" ht="20.25" x14ac:dyDescent="0.25">
      <c r="A32" s="265" t="s">
        <v>54</v>
      </c>
      <c r="C32" s="593">
        <v>436530</v>
      </c>
      <c r="D32" s="593"/>
      <c r="E32" s="593">
        <v>10194369419</v>
      </c>
      <c r="F32" s="593"/>
      <c r="G32" s="611">
        <v>-15226427705</v>
      </c>
      <c r="H32" s="593"/>
      <c r="I32" s="593">
        <v>-5032058286</v>
      </c>
      <c r="J32" s="593"/>
      <c r="K32" s="593">
        <v>7265623</v>
      </c>
      <c r="L32" s="593"/>
      <c r="M32" s="593">
        <v>216034804843</v>
      </c>
      <c r="N32" s="593"/>
      <c r="O32" s="611">
        <v>-253151789399</v>
      </c>
      <c r="P32" s="593"/>
      <c r="Q32" s="593">
        <f t="shared" si="0"/>
        <v>-37116984556</v>
      </c>
    </row>
    <row r="33" spans="1:17" ht="20.25" x14ac:dyDescent="0.25">
      <c r="A33" s="266" t="s">
        <v>55</v>
      </c>
      <c r="C33" s="593">
        <v>0</v>
      </c>
      <c r="D33" s="593"/>
      <c r="E33" s="593">
        <v>0</v>
      </c>
      <c r="F33" s="593"/>
      <c r="G33" s="611">
        <v>0</v>
      </c>
      <c r="H33" s="593"/>
      <c r="I33" s="593">
        <v>0</v>
      </c>
      <c r="J33" s="593"/>
      <c r="K33" s="593">
        <v>41280</v>
      </c>
      <c r="L33" s="593"/>
      <c r="M33" s="593">
        <v>3930556157</v>
      </c>
      <c r="N33" s="593"/>
      <c r="O33" s="611">
        <v>-4311681939</v>
      </c>
      <c r="P33" s="593"/>
      <c r="Q33" s="593">
        <f>M33+O33</f>
        <v>-381125782</v>
      </c>
    </row>
    <row r="34" spans="1:17" ht="20.25" x14ac:dyDescent="0.25">
      <c r="A34" s="267" t="s">
        <v>57</v>
      </c>
      <c r="C34" s="593">
        <v>0</v>
      </c>
      <c r="D34" s="593"/>
      <c r="E34" s="593">
        <v>0</v>
      </c>
      <c r="F34" s="593"/>
      <c r="G34" s="611">
        <v>0</v>
      </c>
      <c r="H34" s="593"/>
      <c r="I34" s="593">
        <v>0</v>
      </c>
      <c r="J34" s="593"/>
      <c r="K34" s="593">
        <v>14175</v>
      </c>
      <c r="L34" s="593"/>
      <c r="M34" s="593">
        <v>2435332430</v>
      </c>
      <c r="N34" s="593"/>
      <c r="O34" s="611">
        <v>-2592180844</v>
      </c>
      <c r="P34" s="593"/>
      <c r="Q34" s="593">
        <f t="shared" si="0"/>
        <v>-156848414</v>
      </c>
    </row>
    <row r="35" spans="1:17" ht="20.25" x14ac:dyDescent="0.25">
      <c r="A35" s="268" t="s">
        <v>59</v>
      </c>
      <c r="C35" s="593">
        <v>200000</v>
      </c>
      <c r="D35" s="593"/>
      <c r="E35" s="593">
        <v>4524439885</v>
      </c>
      <c r="F35" s="593"/>
      <c r="G35" s="611">
        <v>-3748604518</v>
      </c>
      <c r="H35" s="593"/>
      <c r="I35" s="593">
        <v>775835367</v>
      </c>
      <c r="J35" s="593"/>
      <c r="K35" s="593">
        <v>1000001</v>
      </c>
      <c r="L35" s="593"/>
      <c r="M35" s="593">
        <v>21632443789</v>
      </c>
      <c r="N35" s="593"/>
      <c r="O35" s="611">
        <v>-21548180414</v>
      </c>
      <c r="P35" s="593"/>
      <c r="Q35" s="593">
        <f t="shared" si="0"/>
        <v>84263375</v>
      </c>
    </row>
    <row r="36" spans="1:17" ht="21" thickBot="1" x14ac:dyDescent="0.3">
      <c r="A36" s="269" t="s">
        <v>64</v>
      </c>
      <c r="C36" s="601">
        <f>SUM(C9:$C$35)</f>
        <v>42253345</v>
      </c>
      <c r="D36" s="593"/>
      <c r="E36" s="601">
        <f>SUM(E9:$E$35)</f>
        <v>127175021219</v>
      </c>
      <c r="F36" s="593"/>
      <c r="G36" s="601">
        <f>SUM(G9:$G$35)</f>
        <v>-146649055259</v>
      </c>
      <c r="H36" s="593"/>
      <c r="I36" s="601">
        <f>SUM(I9:$I$35)</f>
        <v>-19474034040</v>
      </c>
      <c r="J36" s="593"/>
      <c r="K36" s="601">
        <f>SUM(K9:$K$35)</f>
        <v>220020315</v>
      </c>
      <c r="L36" s="601"/>
      <c r="M36" s="601">
        <f>SUM(M9:$M$35)</f>
        <v>1082852494979</v>
      </c>
      <c r="N36" s="593"/>
      <c r="O36" s="601">
        <f>SUM(O9:$O$35)</f>
        <v>-1207236269128</v>
      </c>
      <c r="P36" s="593"/>
      <c r="Q36" s="601">
        <f>SUM(Q9:$Q$35)</f>
        <v>-124383774149</v>
      </c>
    </row>
    <row r="37" spans="1:17" ht="19.5" thickTop="1" x14ac:dyDescent="0.25">
      <c r="C37" s="603"/>
      <c r="E37" s="604"/>
      <c r="G37" s="605"/>
      <c r="I37" s="606"/>
      <c r="K37" s="607"/>
      <c r="M37" s="609"/>
      <c r="O37" s="608"/>
      <c r="Q37" s="610"/>
    </row>
    <row r="38" spans="1:17" s="510" customFormat="1" x14ac:dyDescent="0.25">
      <c r="C38" s="595"/>
      <c r="E38" s="595"/>
      <c r="I38" s="596"/>
      <c r="K38" s="602"/>
      <c r="M38" s="596"/>
      <c r="O38" s="596"/>
      <c r="Q38" s="596"/>
    </row>
    <row r="39" spans="1:17" ht="18.75" x14ac:dyDescent="0.25">
      <c r="A39" s="560" t="s">
        <v>134</v>
      </c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  <c r="Q39" s="562"/>
    </row>
  </sheetData>
  <mergeCells count="7">
    <mergeCell ref="A39:Q3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1"/>
  <sheetViews>
    <sheetView rightToLeft="1" tabSelected="1" view="pageBreakPreview" topLeftCell="A35" zoomScaleNormal="100" zoomScaleSheetLayoutView="100" workbookViewId="0">
      <selection activeCell="R10" sqref="R10"/>
    </sheetView>
  </sheetViews>
  <sheetFormatPr defaultRowHeight="15" x14ac:dyDescent="0.25"/>
  <cols>
    <col min="1" max="1" width="20.7109375" bestFit="1" customWidth="1"/>
    <col min="2" max="2" width="1.42578125" customWidth="1"/>
    <col min="3" max="3" width="12.7109375" bestFit="1" customWidth="1"/>
    <col min="4" max="4" width="1.42578125" customWidth="1"/>
    <col min="5" max="5" width="18.42578125" bestFit="1" customWidth="1"/>
    <col min="6" max="6" width="1.42578125" customWidth="1"/>
    <col min="7" max="7" width="18.42578125" bestFit="1" customWidth="1"/>
    <col min="8" max="8" width="1.42578125" customWidth="1"/>
    <col min="9" max="9" width="17" customWidth="1"/>
    <col min="10" max="10" width="1.42578125" customWidth="1"/>
    <col min="11" max="11" width="14.140625" customWidth="1"/>
    <col min="12" max="12" width="1.42578125" customWidth="1"/>
    <col min="13" max="13" width="18.42578125" bestFit="1" customWidth="1"/>
    <col min="14" max="14" width="1.42578125" customWidth="1"/>
    <col min="15" max="15" width="18.140625" bestFit="1" customWidth="1"/>
    <col min="16" max="16" width="1.42578125" customWidth="1"/>
    <col min="17" max="17" width="17.7109375" bestFit="1" customWidth="1"/>
  </cols>
  <sheetData>
    <row r="1" spans="1:17" ht="20.100000000000001" customHeight="1" x14ac:dyDescent="0.25">
      <c r="A1" s="570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</row>
    <row r="2" spans="1:17" ht="20.100000000000001" customHeight="1" x14ac:dyDescent="0.25">
      <c r="A2" s="571" t="s">
        <v>89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</row>
    <row r="3" spans="1:17" ht="20.100000000000001" customHeight="1" x14ac:dyDescent="0.25">
      <c r="A3" s="572" t="s">
        <v>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</row>
    <row r="5" spans="1:17" ht="21" x14ac:dyDescent="0.25">
      <c r="A5" s="573" t="s">
        <v>135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</row>
    <row r="7" spans="1:17" ht="21" x14ac:dyDescent="0.25">
      <c r="C7" s="574" t="s">
        <v>105</v>
      </c>
      <c r="D7" s="516"/>
      <c r="E7" s="516"/>
      <c r="F7" s="516"/>
      <c r="G7" s="516"/>
      <c r="H7" s="516"/>
      <c r="I7" s="516"/>
      <c r="K7" s="575" t="s">
        <v>7</v>
      </c>
      <c r="L7" s="516"/>
      <c r="M7" s="516"/>
      <c r="N7" s="516"/>
      <c r="O7" s="516"/>
      <c r="P7" s="516"/>
      <c r="Q7" s="516"/>
    </row>
    <row r="8" spans="1:17" ht="42" x14ac:dyDescent="0.25">
      <c r="A8" s="270" t="s">
        <v>91</v>
      </c>
      <c r="C8" s="271" t="s">
        <v>9</v>
      </c>
      <c r="E8" s="272" t="s">
        <v>11</v>
      </c>
      <c r="G8" s="273" t="s">
        <v>128</v>
      </c>
      <c r="I8" s="274" t="s">
        <v>136</v>
      </c>
      <c r="K8" s="275" t="s">
        <v>9</v>
      </c>
      <c r="M8" s="276" t="s">
        <v>11</v>
      </c>
      <c r="O8" s="277" t="s">
        <v>128</v>
      </c>
      <c r="Q8" s="278" t="s">
        <v>136</v>
      </c>
    </row>
    <row r="9" spans="1:17" ht="20.25" x14ac:dyDescent="0.25">
      <c r="A9" s="279" t="s">
        <v>17</v>
      </c>
      <c r="C9" s="593">
        <v>0</v>
      </c>
      <c r="D9" s="593"/>
      <c r="E9" s="593">
        <v>-1</v>
      </c>
      <c r="F9" s="593"/>
      <c r="G9" s="593">
        <v>-1</v>
      </c>
      <c r="H9" s="593"/>
      <c r="I9" s="593">
        <v>0</v>
      </c>
      <c r="J9" s="593"/>
      <c r="K9" s="593">
        <v>0</v>
      </c>
      <c r="L9" s="593"/>
      <c r="M9" s="593">
        <v>-1</v>
      </c>
      <c r="N9" s="593"/>
      <c r="O9" s="593">
        <v>-1</v>
      </c>
      <c r="P9" s="593"/>
      <c r="Q9" s="593">
        <v>0</v>
      </c>
    </row>
    <row r="10" spans="1:17" ht="20.25" x14ac:dyDescent="0.25">
      <c r="A10" s="280" t="s">
        <v>18</v>
      </c>
      <c r="C10" s="593">
        <v>0</v>
      </c>
      <c r="D10" s="593"/>
      <c r="E10" s="593">
        <v>0</v>
      </c>
      <c r="F10" s="593"/>
      <c r="G10" s="593">
        <v>-1637079831</v>
      </c>
      <c r="H10" s="593"/>
      <c r="I10" s="593">
        <v>1637079831</v>
      </c>
      <c r="J10" s="593"/>
      <c r="K10" s="593">
        <v>0</v>
      </c>
      <c r="L10" s="593"/>
      <c r="M10" s="593">
        <v>0</v>
      </c>
      <c r="N10" s="593"/>
      <c r="O10" s="593">
        <v>0</v>
      </c>
      <c r="P10" s="593"/>
      <c r="Q10" s="593">
        <v>0</v>
      </c>
    </row>
    <row r="11" spans="1:17" ht="20.25" x14ac:dyDescent="0.25">
      <c r="A11" s="281" t="s">
        <v>19</v>
      </c>
      <c r="C11" s="593">
        <v>157360000</v>
      </c>
      <c r="D11" s="593"/>
      <c r="E11" s="593">
        <v>395126286408</v>
      </c>
      <c r="F11" s="593"/>
      <c r="G11" s="593">
        <v>393827708590</v>
      </c>
      <c r="H11" s="593"/>
      <c r="I11" s="593">
        <v>1298577818</v>
      </c>
      <c r="J11" s="593"/>
      <c r="K11" s="593">
        <v>157360000</v>
      </c>
      <c r="L11" s="593"/>
      <c r="M11" s="593">
        <v>395126286408</v>
      </c>
      <c r="N11" s="593"/>
      <c r="O11" s="593">
        <v>377464055110</v>
      </c>
      <c r="P11" s="593"/>
      <c r="Q11" s="593">
        <v>17662231298</v>
      </c>
    </row>
    <row r="12" spans="1:17" ht="20.25" x14ac:dyDescent="0.25">
      <c r="A12" s="282" t="s">
        <v>20</v>
      </c>
      <c r="C12" s="593">
        <v>4000000</v>
      </c>
      <c r="D12" s="593"/>
      <c r="E12" s="593">
        <v>21789576000</v>
      </c>
      <c r="F12" s="593"/>
      <c r="G12" s="593">
        <v>22624578000</v>
      </c>
      <c r="H12" s="593"/>
      <c r="I12" s="593">
        <v>-835002000</v>
      </c>
      <c r="J12" s="593"/>
      <c r="K12" s="593">
        <v>4000000</v>
      </c>
      <c r="L12" s="593"/>
      <c r="M12" s="593">
        <v>21789576000</v>
      </c>
      <c r="N12" s="593"/>
      <c r="O12" s="593">
        <v>22465530000</v>
      </c>
      <c r="P12" s="593"/>
      <c r="Q12" s="593">
        <v>-675954000</v>
      </c>
    </row>
    <row r="13" spans="1:17" ht="37.5" x14ac:dyDescent="0.25">
      <c r="A13" s="283" t="s">
        <v>21</v>
      </c>
      <c r="C13" s="593">
        <v>38137</v>
      </c>
      <c r="D13" s="593"/>
      <c r="E13" s="593">
        <v>26537059</v>
      </c>
      <c r="F13" s="593"/>
      <c r="G13" s="593">
        <v>26537059</v>
      </c>
      <c r="H13" s="593"/>
      <c r="I13" s="593">
        <v>0</v>
      </c>
      <c r="J13" s="593"/>
      <c r="K13" s="593">
        <v>38137</v>
      </c>
      <c r="L13" s="593"/>
      <c r="M13" s="593">
        <v>26537059</v>
      </c>
      <c r="N13" s="593"/>
      <c r="O13" s="593">
        <v>26720136</v>
      </c>
      <c r="P13" s="593"/>
      <c r="Q13" s="593">
        <v>-183077</v>
      </c>
    </row>
    <row r="14" spans="1:17" ht="37.5" x14ac:dyDescent="0.25">
      <c r="A14" s="284" t="s">
        <v>22</v>
      </c>
      <c r="C14" s="593">
        <v>108053</v>
      </c>
      <c r="D14" s="593"/>
      <c r="E14" s="593">
        <v>53705042</v>
      </c>
      <c r="F14" s="593"/>
      <c r="G14" s="593">
        <v>53705042</v>
      </c>
      <c r="H14" s="593"/>
      <c r="I14" s="593">
        <v>0</v>
      </c>
      <c r="J14" s="593"/>
      <c r="K14" s="593">
        <v>108053</v>
      </c>
      <c r="L14" s="593"/>
      <c r="M14" s="593">
        <v>53705042</v>
      </c>
      <c r="N14" s="593"/>
      <c r="O14" s="593">
        <v>54075554</v>
      </c>
      <c r="P14" s="593"/>
      <c r="Q14" s="593">
        <v>-370512</v>
      </c>
    </row>
    <row r="15" spans="1:17" ht="20.25" x14ac:dyDescent="0.25">
      <c r="A15" s="285" t="s">
        <v>23</v>
      </c>
      <c r="C15" s="593">
        <v>30220930</v>
      </c>
      <c r="D15" s="593"/>
      <c r="E15" s="593">
        <v>48215990324</v>
      </c>
      <c r="F15" s="593"/>
      <c r="G15" s="593">
        <v>43980193043</v>
      </c>
      <c r="H15" s="593"/>
      <c r="I15" s="593">
        <v>4235797281</v>
      </c>
      <c r="J15" s="593"/>
      <c r="K15" s="593">
        <v>30220930</v>
      </c>
      <c r="L15" s="593"/>
      <c r="M15" s="593">
        <v>48215990324</v>
      </c>
      <c r="N15" s="593"/>
      <c r="O15" s="593">
        <v>69604642869</v>
      </c>
      <c r="P15" s="593"/>
      <c r="Q15" s="593">
        <v>-21388652545</v>
      </c>
    </row>
    <row r="16" spans="1:17" ht="20.25" x14ac:dyDescent="0.25">
      <c r="A16" s="286" t="s">
        <v>24</v>
      </c>
      <c r="C16" s="593">
        <v>14798285</v>
      </c>
      <c r="D16" s="593"/>
      <c r="E16" s="593">
        <v>42085982919</v>
      </c>
      <c r="F16" s="593"/>
      <c r="G16" s="593">
        <v>40055970461</v>
      </c>
      <c r="H16" s="593"/>
      <c r="I16" s="593">
        <v>2030012458</v>
      </c>
      <c r="J16" s="593"/>
      <c r="K16" s="593">
        <v>14798285</v>
      </c>
      <c r="L16" s="593"/>
      <c r="M16" s="593">
        <v>42085982919</v>
      </c>
      <c r="N16" s="593"/>
      <c r="O16" s="593">
        <v>44521380288</v>
      </c>
      <c r="P16" s="593"/>
      <c r="Q16" s="593">
        <v>-2435397369</v>
      </c>
    </row>
    <row r="17" spans="1:17" ht="37.5" x14ac:dyDescent="0.25">
      <c r="A17" s="287" t="s">
        <v>25</v>
      </c>
      <c r="C17" s="593">
        <v>25453</v>
      </c>
      <c r="D17" s="593"/>
      <c r="E17" s="593">
        <v>25301555</v>
      </c>
      <c r="F17" s="593"/>
      <c r="G17" s="593">
        <v>25301555</v>
      </c>
      <c r="H17" s="593"/>
      <c r="I17" s="593">
        <v>0</v>
      </c>
      <c r="J17" s="593"/>
      <c r="K17" s="593">
        <v>25453</v>
      </c>
      <c r="L17" s="593"/>
      <c r="M17" s="593">
        <v>25301555</v>
      </c>
      <c r="N17" s="593"/>
      <c r="O17" s="593">
        <v>25476109</v>
      </c>
      <c r="P17" s="593"/>
      <c r="Q17" s="593">
        <v>-174554</v>
      </c>
    </row>
    <row r="18" spans="1:17" ht="37.5" x14ac:dyDescent="0.25">
      <c r="A18" s="288" t="s">
        <v>26</v>
      </c>
      <c r="C18" s="593">
        <v>325402</v>
      </c>
      <c r="D18" s="593"/>
      <c r="E18" s="593">
        <v>7391194858</v>
      </c>
      <c r="F18" s="593"/>
      <c r="G18" s="593">
        <v>8296899260</v>
      </c>
      <c r="H18" s="593"/>
      <c r="I18" s="593">
        <v>-905704402</v>
      </c>
      <c r="J18" s="593"/>
      <c r="K18" s="593">
        <v>325402</v>
      </c>
      <c r="L18" s="593"/>
      <c r="M18" s="593">
        <v>7391194858</v>
      </c>
      <c r="N18" s="593"/>
      <c r="O18" s="593">
        <v>4792470154</v>
      </c>
      <c r="P18" s="593"/>
      <c r="Q18" s="593">
        <v>2598724704</v>
      </c>
    </row>
    <row r="19" spans="1:17" ht="37.5" x14ac:dyDescent="0.25">
      <c r="A19" s="289" t="s">
        <v>27</v>
      </c>
      <c r="C19" s="593">
        <v>1400000</v>
      </c>
      <c r="D19" s="593"/>
      <c r="E19" s="593">
        <v>15071786100</v>
      </c>
      <c r="F19" s="593"/>
      <c r="G19" s="593">
        <v>13429615500</v>
      </c>
      <c r="H19" s="593"/>
      <c r="I19" s="593">
        <v>1642170600</v>
      </c>
      <c r="J19" s="593"/>
      <c r="K19" s="593">
        <v>1400000</v>
      </c>
      <c r="L19" s="593"/>
      <c r="M19" s="593">
        <v>15071786100</v>
      </c>
      <c r="N19" s="593"/>
      <c r="O19" s="593">
        <v>17901051211</v>
      </c>
      <c r="P19" s="593"/>
      <c r="Q19" s="593">
        <v>-2829265111</v>
      </c>
    </row>
    <row r="20" spans="1:17" ht="37.5" x14ac:dyDescent="0.25">
      <c r="A20" s="290" t="s">
        <v>28</v>
      </c>
      <c r="C20" s="593">
        <v>587000</v>
      </c>
      <c r="D20" s="593"/>
      <c r="E20" s="593">
        <v>60159607785</v>
      </c>
      <c r="F20" s="593"/>
      <c r="G20" s="593">
        <v>53390922525</v>
      </c>
      <c r="H20" s="593"/>
      <c r="I20" s="593">
        <v>6768685260</v>
      </c>
      <c r="J20" s="593"/>
      <c r="K20" s="593">
        <v>587000</v>
      </c>
      <c r="L20" s="593"/>
      <c r="M20" s="593">
        <v>60159607785</v>
      </c>
      <c r="N20" s="593"/>
      <c r="O20" s="593">
        <v>58874141093</v>
      </c>
      <c r="P20" s="593"/>
      <c r="Q20" s="593">
        <v>1285466692</v>
      </c>
    </row>
    <row r="21" spans="1:17" ht="20.25" x14ac:dyDescent="0.25">
      <c r="A21" s="291" t="s">
        <v>29</v>
      </c>
      <c r="C21" s="593">
        <v>1316253</v>
      </c>
      <c r="D21" s="593"/>
      <c r="E21" s="593">
        <v>43047060594</v>
      </c>
      <c r="F21" s="593"/>
      <c r="G21" s="593">
        <v>35458217085</v>
      </c>
      <c r="H21" s="593"/>
      <c r="I21" s="593">
        <v>7588843509</v>
      </c>
      <c r="J21" s="593"/>
      <c r="K21" s="593">
        <v>1316253</v>
      </c>
      <c r="L21" s="593"/>
      <c r="M21" s="593">
        <v>43047060594</v>
      </c>
      <c r="N21" s="593"/>
      <c r="O21" s="593">
        <v>49305246910</v>
      </c>
      <c r="P21" s="593"/>
      <c r="Q21" s="593">
        <v>-6258186316</v>
      </c>
    </row>
    <row r="22" spans="1:17" ht="20.25" x14ac:dyDescent="0.25">
      <c r="A22" s="292" t="s">
        <v>30</v>
      </c>
      <c r="C22" s="593">
        <v>1394767</v>
      </c>
      <c r="D22" s="593"/>
      <c r="E22" s="593">
        <v>4902551330</v>
      </c>
      <c r="F22" s="593"/>
      <c r="G22" s="593">
        <v>4030462872</v>
      </c>
      <c r="H22" s="593"/>
      <c r="I22" s="593">
        <v>872088458</v>
      </c>
      <c r="J22" s="593"/>
      <c r="K22" s="593">
        <v>1394767</v>
      </c>
      <c r="L22" s="593"/>
      <c r="M22" s="593">
        <v>4902551330</v>
      </c>
      <c r="N22" s="593"/>
      <c r="O22" s="593">
        <v>6125416226</v>
      </c>
      <c r="P22" s="593"/>
      <c r="Q22" s="593">
        <v>-1222864896</v>
      </c>
    </row>
    <row r="23" spans="1:17" ht="20.25" x14ac:dyDescent="0.25">
      <c r="A23" s="293" t="s">
        <v>31</v>
      </c>
      <c r="C23" s="593">
        <v>5500000</v>
      </c>
      <c r="D23" s="593"/>
      <c r="E23" s="593">
        <v>40676526000</v>
      </c>
      <c r="F23" s="593"/>
      <c r="G23" s="593">
        <v>39313095621</v>
      </c>
      <c r="H23" s="593"/>
      <c r="I23" s="593">
        <v>1363430379</v>
      </c>
      <c r="J23" s="593"/>
      <c r="K23" s="593">
        <v>5500000</v>
      </c>
      <c r="L23" s="593"/>
      <c r="M23" s="593">
        <v>40676526000</v>
      </c>
      <c r="N23" s="593"/>
      <c r="O23" s="593">
        <v>40299530012</v>
      </c>
      <c r="P23" s="593"/>
      <c r="Q23" s="593">
        <v>376995988</v>
      </c>
    </row>
    <row r="24" spans="1:17" ht="20.25" x14ac:dyDescent="0.25">
      <c r="A24" s="294" t="s">
        <v>32</v>
      </c>
      <c r="C24" s="593">
        <v>2900000</v>
      </c>
      <c r="D24" s="593"/>
      <c r="E24" s="593">
        <v>24820434450</v>
      </c>
      <c r="F24" s="593"/>
      <c r="G24" s="593">
        <v>23177269800</v>
      </c>
      <c r="H24" s="593"/>
      <c r="I24" s="593">
        <v>1643164650</v>
      </c>
      <c r="J24" s="593"/>
      <c r="K24" s="593">
        <v>2900000</v>
      </c>
      <c r="L24" s="593"/>
      <c r="M24" s="593">
        <v>24820434450</v>
      </c>
      <c r="N24" s="593"/>
      <c r="O24" s="593">
        <v>23524331141</v>
      </c>
      <c r="P24" s="593"/>
      <c r="Q24" s="593">
        <v>1296103309</v>
      </c>
    </row>
    <row r="25" spans="1:17" ht="20.25" x14ac:dyDescent="0.25">
      <c r="A25" s="295" t="s">
        <v>33</v>
      </c>
      <c r="C25" s="593">
        <v>18700000</v>
      </c>
      <c r="D25" s="593"/>
      <c r="E25" s="593">
        <v>234775723050</v>
      </c>
      <c r="F25" s="593"/>
      <c r="G25" s="593">
        <v>239237019450</v>
      </c>
      <c r="H25" s="593"/>
      <c r="I25" s="593">
        <v>-4461296400</v>
      </c>
      <c r="J25" s="593"/>
      <c r="K25" s="593">
        <v>18700000</v>
      </c>
      <c r="L25" s="593"/>
      <c r="M25" s="593">
        <v>234775723050</v>
      </c>
      <c r="N25" s="593"/>
      <c r="O25" s="593">
        <v>294519090411</v>
      </c>
      <c r="P25" s="593"/>
      <c r="Q25" s="593">
        <v>-59743367361</v>
      </c>
    </row>
    <row r="26" spans="1:17" ht="37.5" x14ac:dyDescent="0.25">
      <c r="A26" s="296" t="s">
        <v>34</v>
      </c>
      <c r="C26" s="593">
        <v>833442</v>
      </c>
      <c r="D26" s="593"/>
      <c r="E26" s="593">
        <v>9925226581</v>
      </c>
      <c r="F26" s="593"/>
      <c r="G26" s="593">
        <v>9055319410</v>
      </c>
      <c r="H26" s="593"/>
      <c r="I26" s="593">
        <v>869907171</v>
      </c>
      <c r="J26" s="593"/>
      <c r="K26" s="593">
        <v>833442</v>
      </c>
      <c r="L26" s="593"/>
      <c r="M26" s="593">
        <v>9925226581</v>
      </c>
      <c r="N26" s="593"/>
      <c r="O26" s="593">
        <v>8980755939</v>
      </c>
      <c r="P26" s="593"/>
      <c r="Q26" s="593">
        <v>944470642</v>
      </c>
    </row>
    <row r="27" spans="1:17" ht="20.25" x14ac:dyDescent="0.25">
      <c r="A27" s="297" t="s">
        <v>35</v>
      </c>
      <c r="C27" s="593">
        <v>10000000</v>
      </c>
      <c r="D27" s="593"/>
      <c r="E27" s="593">
        <v>87178185000</v>
      </c>
      <c r="F27" s="593"/>
      <c r="G27" s="593">
        <v>89563905000</v>
      </c>
      <c r="H27" s="593"/>
      <c r="I27" s="593">
        <v>-2385720000</v>
      </c>
      <c r="J27" s="593"/>
      <c r="K27" s="593">
        <v>10000000</v>
      </c>
      <c r="L27" s="593"/>
      <c r="M27" s="593">
        <v>87178185000</v>
      </c>
      <c r="N27" s="593"/>
      <c r="O27" s="593">
        <v>113017700222</v>
      </c>
      <c r="P27" s="593"/>
      <c r="Q27" s="593">
        <v>-25839515222</v>
      </c>
    </row>
    <row r="28" spans="1:17" ht="20.25" x14ac:dyDescent="0.25">
      <c r="A28" s="298" t="s">
        <v>36</v>
      </c>
      <c r="C28" s="593">
        <v>11483934</v>
      </c>
      <c r="D28" s="593"/>
      <c r="E28" s="593">
        <v>101450478015</v>
      </c>
      <c r="F28" s="593"/>
      <c r="G28" s="593">
        <v>107687203324</v>
      </c>
      <c r="H28" s="593"/>
      <c r="I28" s="593">
        <v>-6236725309</v>
      </c>
      <c r="J28" s="593"/>
      <c r="K28" s="593">
        <v>11483934</v>
      </c>
      <c r="L28" s="593"/>
      <c r="M28" s="593">
        <v>101450478015</v>
      </c>
      <c r="N28" s="593"/>
      <c r="O28" s="593">
        <v>115449814448</v>
      </c>
      <c r="P28" s="593"/>
      <c r="Q28" s="593">
        <v>-13999336433</v>
      </c>
    </row>
    <row r="29" spans="1:17" ht="20.25" x14ac:dyDescent="0.25">
      <c r="A29" s="299" t="s">
        <v>37</v>
      </c>
      <c r="C29" s="593">
        <v>900000</v>
      </c>
      <c r="D29" s="593"/>
      <c r="E29" s="593">
        <v>17624506500</v>
      </c>
      <c r="F29" s="593"/>
      <c r="G29" s="593">
        <v>17311380750</v>
      </c>
      <c r="H29" s="593"/>
      <c r="I29" s="593">
        <v>313125750</v>
      </c>
      <c r="J29" s="593"/>
      <c r="K29" s="593">
        <v>900000</v>
      </c>
      <c r="L29" s="593"/>
      <c r="M29" s="593">
        <v>17624506500</v>
      </c>
      <c r="N29" s="593"/>
      <c r="O29" s="593">
        <v>17195076899</v>
      </c>
      <c r="P29" s="593"/>
      <c r="Q29" s="593">
        <v>429429601</v>
      </c>
    </row>
    <row r="30" spans="1:17" ht="20.25" x14ac:dyDescent="0.25">
      <c r="A30" s="300" t="s">
        <v>38</v>
      </c>
      <c r="C30" s="593">
        <v>418421</v>
      </c>
      <c r="D30" s="593"/>
      <c r="E30" s="593">
        <v>29177587363</v>
      </c>
      <c r="F30" s="593"/>
      <c r="G30" s="593">
        <v>28678469689</v>
      </c>
      <c r="H30" s="593"/>
      <c r="I30" s="593">
        <v>499117674</v>
      </c>
      <c r="J30" s="593"/>
      <c r="K30" s="593">
        <v>418421</v>
      </c>
      <c r="L30" s="593"/>
      <c r="M30" s="593">
        <v>29177587363</v>
      </c>
      <c r="N30" s="593"/>
      <c r="O30" s="593">
        <v>31889312364</v>
      </c>
      <c r="P30" s="593"/>
      <c r="Q30" s="593">
        <v>-2711725001</v>
      </c>
    </row>
    <row r="31" spans="1:17" ht="37.5" x14ac:dyDescent="0.25">
      <c r="A31" s="301" t="s">
        <v>39</v>
      </c>
      <c r="C31" s="593">
        <v>303736</v>
      </c>
      <c r="D31" s="593"/>
      <c r="E31" s="593">
        <v>9072959563</v>
      </c>
      <c r="F31" s="593"/>
      <c r="G31" s="593">
        <v>8574777091</v>
      </c>
      <c r="H31" s="593"/>
      <c r="I31" s="593">
        <v>498182472</v>
      </c>
      <c r="J31" s="593"/>
      <c r="K31" s="593">
        <v>303736</v>
      </c>
      <c r="L31" s="593"/>
      <c r="M31" s="593">
        <v>9072959563</v>
      </c>
      <c r="N31" s="593"/>
      <c r="O31" s="593">
        <v>10311773309</v>
      </c>
      <c r="P31" s="593"/>
      <c r="Q31" s="593">
        <v>-1238813746</v>
      </c>
    </row>
    <row r="32" spans="1:17" ht="37.5" x14ac:dyDescent="0.25">
      <c r="A32" s="302" t="s">
        <v>40</v>
      </c>
      <c r="C32" s="593">
        <v>6000000</v>
      </c>
      <c r="D32" s="593"/>
      <c r="E32" s="593">
        <v>67575519000</v>
      </c>
      <c r="F32" s="593"/>
      <c r="G32" s="593">
        <v>65726586000</v>
      </c>
      <c r="H32" s="593"/>
      <c r="I32" s="593">
        <v>1848933000</v>
      </c>
      <c r="J32" s="593"/>
      <c r="K32" s="593">
        <v>6000000</v>
      </c>
      <c r="L32" s="593"/>
      <c r="M32" s="593">
        <v>67575519000</v>
      </c>
      <c r="N32" s="593"/>
      <c r="O32" s="593">
        <v>73778391000</v>
      </c>
      <c r="P32" s="593"/>
      <c r="Q32" s="593">
        <v>-6202872000</v>
      </c>
    </row>
    <row r="33" spans="1:17" ht="20.25" x14ac:dyDescent="0.25">
      <c r="A33" s="303" t="s">
        <v>41</v>
      </c>
      <c r="C33" s="593">
        <v>8154000</v>
      </c>
      <c r="D33" s="593"/>
      <c r="E33" s="593">
        <v>94672049616</v>
      </c>
      <c r="F33" s="593"/>
      <c r="G33" s="593">
        <v>87296059449</v>
      </c>
      <c r="H33" s="593"/>
      <c r="I33" s="593">
        <v>7375990167</v>
      </c>
      <c r="J33" s="593"/>
      <c r="K33" s="593">
        <v>8154000</v>
      </c>
      <c r="L33" s="593"/>
      <c r="M33" s="593">
        <v>94672049616</v>
      </c>
      <c r="N33" s="593"/>
      <c r="O33" s="593">
        <v>109628291700</v>
      </c>
      <c r="P33" s="593"/>
      <c r="Q33" s="593">
        <v>-14956242084</v>
      </c>
    </row>
    <row r="34" spans="1:17" ht="20.25" x14ac:dyDescent="0.25">
      <c r="A34" s="304" t="s">
        <v>42</v>
      </c>
      <c r="C34" s="593">
        <v>430000</v>
      </c>
      <c r="D34" s="593"/>
      <c r="E34" s="593">
        <v>14892061860</v>
      </c>
      <c r="F34" s="593"/>
      <c r="G34" s="593">
        <v>15344670915</v>
      </c>
      <c r="H34" s="593"/>
      <c r="I34" s="593">
        <v>-452609055</v>
      </c>
      <c r="J34" s="593"/>
      <c r="K34" s="593">
        <v>430000</v>
      </c>
      <c r="L34" s="593"/>
      <c r="M34" s="593">
        <v>14892061860</v>
      </c>
      <c r="N34" s="593"/>
      <c r="O34" s="593">
        <v>15344670915</v>
      </c>
      <c r="P34" s="593"/>
      <c r="Q34" s="593">
        <v>-452609055</v>
      </c>
    </row>
    <row r="35" spans="1:17" ht="20.25" x14ac:dyDescent="0.25">
      <c r="A35" s="305" t="s">
        <v>43</v>
      </c>
      <c r="C35" s="593">
        <v>0</v>
      </c>
      <c r="D35" s="593"/>
      <c r="E35" s="593">
        <v>0</v>
      </c>
      <c r="F35" s="593"/>
      <c r="G35" s="593">
        <v>-17460488656</v>
      </c>
      <c r="H35" s="593"/>
      <c r="I35" s="593">
        <v>17460488656</v>
      </c>
      <c r="J35" s="593"/>
      <c r="K35" s="593"/>
      <c r="L35" s="593"/>
      <c r="M35" s="593"/>
      <c r="N35" s="593"/>
      <c r="O35" s="593"/>
      <c r="P35" s="593"/>
      <c r="Q35" s="593"/>
    </row>
    <row r="36" spans="1:17" ht="20.25" x14ac:dyDescent="0.25">
      <c r="A36" s="306" t="s">
        <v>44</v>
      </c>
      <c r="C36" s="593">
        <v>21072151</v>
      </c>
      <c r="D36" s="593"/>
      <c r="E36" s="593">
        <v>229157682415</v>
      </c>
      <c r="F36" s="593"/>
      <c r="G36" s="593">
        <v>220103300120</v>
      </c>
      <c r="H36" s="593"/>
      <c r="I36" s="593">
        <v>9054382295</v>
      </c>
      <c r="J36" s="593"/>
      <c r="K36" s="593">
        <v>21072151</v>
      </c>
      <c r="L36" s="593"/>
      <c r="M36" s="593">
        <v>229157682415</v>
      </c>
      <c r="N36" s="593"/>
      <c r="O36" s="593">
        <v>222387987197</v>
      </c>
      <c r="P36" s="593"/>
      <c r="Q36" s="593">
        <v>6769695218</v>
      </c>
    </row>
    <row r="37" spans="1:17" ht="20.25" x14ac:dyDescent="0.25">
      <c r="A37" s="307" t="s">
        <v>45</v>
      </c>
      <c r="C37" s="593">
        <v>4800000</v>
      </c>
      <c r="D37" s="593"/>
      <c r="E37" s="593">
        <v>21939081120</v>
      </c>
      <c r="F37" s="593"/>
      <c r="G37" s="593">
        <v>23852428560</v>
      </c>
      <c r="H37" s="593"/>
      <c r="I37" s="593">
        <v>-1913347440</v>
      </c>
      <c r="J37" s="593"/>
      <c r="K37" s="593">
        <v>4800000</v>
      </c>
      <c r="L37" s="593"/>
      <c r="M37" s="593">
        <v>21939081120</v>
      </c>
      <c r="N37" s="593"/>
      <c r="O37" s="593">
        <v>30336781200</v>
      </c>
      <c r="P37" s="593"/>
      <c r="Q37" s="593">
        <v>-8397700080</v>
      </c>
    </row>
    <row r="38" spans="1:17" ht="20.25" x14ac:dyDescent="0.25">
      <c r="A38" s="308" t="s">
        <v>46</v>
      </c>
      <c r="C38" s="593">
        <v>1685086</v>
      </c>
      <c r="D38" s="593"/>
      <c r="E38" s="593">
        <v>23919853063</v>
      </c>
      <c r="F38" s="593"/>
      <c r="G38" s="593">
        <v>23568090518</v>
      </c>
      <c r="H38" s="593"/>
      <c r="I38" s="593">
        <v>351762545</v>
      </c>
      <c r="J38" s="593"/>
      <c r="K38" s="593">
        <v>1685086</v>
      </c>
      <c r="L38" s="593"/>
      <c r="M38" s="593">
        <v>23919853063</v>
      </c>
      <c r="N38" s="593"/>
      <c r="O38" s="593">
        <v>34171218661</v>
      </c>
      <c r="P38" s="593"/>
      <c r="Q38" s="593">
        <v>-10251365598</v>
      </c>
    </row>
    <row r="39" spans="1:17" ht="20.25" x14ac:dyDescent="0.25">
      <c r="A39" s="309" t="s">
        <v>47</v>
      </c>
      <c r="C39" s="593">
        <v>4500000</v>
      </c>
      <c r="D39" s="593"/>
      <c r="E39" s="593">
        <v>29746946250</v>
      </c>
      <c r="F39" s="593"/>
      <c r="G39" s="593">
        <v>28752896249</v>
      </c>
      <c r="H39" s="593"/>
      <c r="I39" s="593">
        <v>994050001</v>
      </c>
      <c r="J39" s="593"/>
      <c r="K39" s="593">
        <v>4500000</v>
      </c>
      <c r="L39" s="593"/>
      <c r="M39" s="593">
        <v>29746946250</v>
      </c>
      <c r="N39" s="593"/>
      <c r="O39" s="593">
        <v>36456783749</v>
      </c>
      <c r="P39" s="593"/>
      <c r="Q39" s="593">
        <v>-6709837499</v>
      </c>
    </row>
    <row r="40" spans="1:17" ht="20.25" x14ac:dyDescent="0.25">
      <c r="A40" s="310" t="s">
        <v>48</v>
      </c>
      <c r="C40" s="593">
        <v>2000000</v>
      </c>
      <c r="D40" s="593"/>
      <c r="E40" s="593">
        <v>52127982000</v>
      </c>
      <c r="F40" s="593"/>
      <c r="G40" s="593">
        <v>45825705000</v>
      </c>
      <c r="H40" s="593"/>
      <c r="I40" s="593">
        <v>6302277000</v>
      </c>
      <c r="J40" s="593"/>
      <c r="K40" s="593">
        <v>2000000</v>
      </c>
      <c r="L40" s="593"/>
      <c r="M40" s="593">
        <v>52127982000</v>
      </c>
      <c r="N40" s="593"/>
      <c r="O40" s="593">
        <v>41036191902</v>
      </c>
      <c r="P40" s="593"/>
      <c r="Q40" s="593">
        <v>11091790098</v>
      </c>
    </row>
    <row r="41" spans="1:17" ht="20.25" x14ac:dyDescent="0.25">
      <c r="A41" s="311" t="s">
        <v>49</v>
      </c>
      <c r="C41" s="593">
        <v>14421504</v>
      </c>
      <c r="D41" s="593"/>
      <c r="E41" s="593">
        <v>103790439411</v>
      </c>
      <c r="F41" s="593"/>
      <c r="G41" s="593">
        <v>100636586279</v>
      </c>
      <c r="H41" s="593"/>
      <c r="I41" s="593">
        <v>3153853132</v>
      </c>
      <c r="J41" s="593"/>
      <c r="K41" s="593">
        <v>14421504</v>
      </c>
      <c r="L41" s="593"/>
      <c r="M41" s="593">
        <v>103790439411</v>
      </c>
      <c r="N41" s="593"/>
      <c r="O41" s="593">
        <v>96980983786</v>
      </c>
      <c r="P41" s="593"/>
      <c r="Q41" s="593">
        <v>6809455625</v>
      </c>
    </row>
    <row r="42" spans="1:17" ht="20.25" x14ac:dyDescent="0.25">
      <c r="A42" s="312" t="s">
        <v>50</v>
      </c>
      <c r="C42" s="593">
        <v>5505572</v>
      </c>
      <c r="D42" s="593"/>
      <c r="E42" s="593">
        <v>36722580911</v>
      </c>
      <c r="F42" s="593"/>
      <c r="G42" s="593">
        <v>30209932433</v>
      </c>
      <c r="H42" s="593"/>
      <c r="I42" s="593">
        <v>6512648478</v>
      </c>
      <c r="J42" s="593"/>
      <c r="K42" s="593">
        <v>5505572</v>
      </c>
      <c r="L42" s="593"/>
      <c r="M42" s="593">
        <v>36722580911</v>
      </c>
      <c r="N42" s="593"/>
      <c r="O42" s="593">
        <v>35427953809</v>
      </c>
      <c r="P42" s="593"/>
      <c r="Q42" s="593">
        <v>1294627102</v>
      </c>
    </row>
    <row r="43" spans="1:17" ht="20.25" x14ac:dyDescent="0.25">
      <c r="A43" s="313" t="s">
        <v>51</v>
      </c>
      <c r="C43" s="593">
        <v>2532207</v>
      </c>
      <c r="D43" s="593"/>
      <c r="E43" s="593">
        <v>26530659482</v>
      </c>
      <c r="F43" s="593"/>
      <c r="G43" s="593">
        <v>24778037283</v>
      </c>
      <c r="H43" s="593"/>
      <c r="I43" s="593">
        <v>1752622199</v>
      </c>
      <c r="J43" s="593"/>
      <c r="K43" s="593">
        <v>2532207</v>
      </c>
      <c r="L43" s="593"/>
      <c r="M43" s="593">
        <v>26530659482</v>
      </c>
      <c r="N43" s="593"/>
      <c r="O43" s="593">
        <v>30860140916</v>
      </c>
      <c r="P43" s="593"/>
      <c r="Q43" s="593">
        <v>-4329481434</v>
      </c>
    </row>
    <row r="44" spans="1:17" ht="20.25" x14ac:dyDescent="0.25">
      <c r="A44" s="314" t="s">
        <v>52</v>
      </c>
      <c r="C44" s="593">
        <v>500000</v>
      </c>
      <c r="D44" s="593"/>
      <c r="E44" s="593">
        <v>18837247500</v>
      </c>
      <c r="F44" s="593"/>
      <c r="G44" s="593">
        <v>17197620824</v>
      </c>
      <c r="H44" s="593"/>
      <c r="I44" s="593">
        <v>1639626676</v>
      </c>
      <c r="J44" s="593"/>
      <c r="K44" s="593">
        <v>500000</v>
      </c>
      <c r="L44" s="593"/>
      <c r="M44" s="593">
        <v>18837247500</v>
      </c>
      <c r="N44" s="593"/>
      <c r="O44" s="593">
        <v>17902601084</v>
      </c>
      <c r="P44" s="593"/>
      <c r="Q44" s="593">
        <v>934646416</v>
      </c>
    </row>
    <row r="45" spans="1:17" ht="20.25" x14ac:dyDescent="0.25">
      <c r="A45" s="315" t="s">
        <v>53</v>
      </c>
      <c r="C45" s="593">
        <v>15925432</v>
      </c>
      <c r="D45" s="593"/>
      <c r="E45" s="593">
        <v>82002900020</v>
      </c>
      <c r="F45" s="593"/>
      <c r="G45" s="593">
        <v>66773790017</v>
      </c>
      <c r="H45" s="593"/>
      <c r="I45" s="593">
        <v>15229110003</v>
      </c>
      <c r="J45" s="593"/>
      <c r="K45" s="593">
        <v>15925432</v>
      </c>
      <c r="L45" s="593"/>
      <c r="M45" s="593">
        <v>82002900020</v>
      </c>
      <c r="N45" s="593"/>
      <c r="O45" s="593">
        <v>74720789208</v>
      </c>
      <c r="P45" s="593"/>
      <c r="Q45" s="593">
        <v>7282110812</v>
      </c>
    </row>
    <row r="46" spans="1:17" ht="20.25" x14ac:dyDescent="0.25">
      <c r="A46" s="316" t="s">
        <v>54</v>
      </c>
      <c r="C46" s="593">
        <v>4800000</v>
      </c>
      <c r="D46" s="593"/>
      <c r="E46" s="593">
        <v>129258309600</v>
      </c>
      <c r="F46" s="593"/>
      <c r="G46" s="593">
        <v>113753740771</v>
      </c>
      <c r="H46" s="593"/>
      <c r="I46" s="593">
        <v>15504568829</v>
      </c>
      <c r="J46" s="593"/>
      <c r="K46" s="593">
        <v>4800000</v>
      </c>
      <c r="L46" s="593"/>
      <c r="M46" s="593">
        <v>129258309600</v>
      </c>
      <c r="N46" s="593"/>
      <c r="O46" s="593">
        <v>168097831199</v>
      </c>
      <c r="P46" s="593"/>
      <c r="Q46" s="593">
        <v>-38839521599</v>
      </c>
    </row>
    <row r="47" spans="1:17" ht="20.25" x14ac:dyDescent="0.25">
      <c r="A47" s="317" t="s">
        <v>55</v>
      </c>
      <c r="C47" s="593">
        <v>1400000</v>
      </c>
      <c r="D47" s="593"/>
      <c r="E47" s="593">
        <v>111514517100</v>
      </c>
      <c r="F47" s="593"/>
      <c r="G47" s="593">
        <v>101049158700</v>
      </c>
      <c r="H47" s="593"/>
      <c r="I47" s="593">
        <v>10465358400</v>
      </c>
      <c r="J47" s="593"/>
      <c r="K47" s="593">
        <v>1400000</v>
      </c>
      <c r="L47" s="593"/>
      <c r="M47" s="593">
        <v>111514517100</v>
      </c>
      <c r="N47" s="593"/>
      <c r="O47" s="593">
        <v>147027426901</v>
      </c>
      <c r="P47" s="593"/>
      <c r="Q47" s="593">
        <v>-35512909801</v>
      </c>
    </row>
    <row r="48" spans="1:17" ht="20.25" x14ac:dyDescent="0.25">
      <c r="A48" s="318" t="s">
        <v>56</v>
      </c>
      <c r="C48" s="593">
        <v>10072696</v>
      </c>
      <c r="D48" s="593"/>
      <c r="E48" s="593">
        <v>131167201310</v>
      </c>
      <c r="F48" s="593"/>
      <c r="G48" s="593">
        <v>122756480005</v>
      </c>
      <c r="H48" s="593"/>
      <c r="I48" s="593">
        <v>8410721305</v>
      </c>
      <c r="J48" s="593"/>
      <c r="K48" s="593">
        <v>10072696</v>
      </c>
      <c r="L48" s="593"/>
      <c r="M48" s="593">
        <v>131167201310</v>
      </c>
      <c r="N48" s="593"/>
      <c r="O48" s="593">
        <v>143345452361</v>
      </c>
      <c r="P48" s="593"/>
      <c r="Q48" s="593">
        <v>-12178251051</v>
      </c>
    </row>
    <row r="49" spans="1:17" ht="20.25" x14ac:dyDescent="0.25">
      <c r="A49" s="319" t="s">
        <v>57</v>
      </c>
      <c r="C49" s="593">
        <v>680000</v>
      </c>
      <c r="D49" s="593"/>
      <c r="E49" s="593">
        <v>115723324800</v>
      </c>
      <c r="F49" s="593"/>
      <c r="G49" s="593">
        <v>115148763900</v>
      </c>
      <c r="H49" s="593"/>
      <c r="I49" s="593">
        <v>574560900</v>
      </c>
      <c r="J49" s="593"/>
      <c r="K49" s="593">
        <v>680000</v>
      </c>
      <c r="L49" s="593"/>
      <c r="M49" s="593">
        <v>115723324800</v>
      </c>
      <c r="N49" s="593"/>
      <c r="O49" s="593">
        <v>125050814046</v>
      </c>
      <c r="P49" s="593"/>
      <c r="Q49" s="593">
        <v>-9327489246</v>
      </c>
    </row>
    <row r="50" spans="1:17" ht="20.25" x14ac:dyDescent="0.25">
      <c r="A50" s="320" t="s">
        <v>58</v>
      </c>
      <c r="C50" s="593">
        <v>1444055</v>
      </c>
      <c r="D50" s="593"/>
      <c r="E50" s="593">
        <v>32929518301</v>
      </c>
      <c r="F50" s="593"/>
      <c r="G50" s="593">
        <v>32039531320</v>
      </c>
      <c r="H50" s="593"/>
      <c r="I50" s="593">
        <v>889986981</v>
      </c>
      <c r="J50" s="593"/>
      <c r="K50" s="593">
        <v>1444055</v>
      </c>
      <c r="L50" s="593"/>
      <c r="M50" s="593">
        <v>32929518301</v>
      </c>
      <c r="N50" s="593"/>
      <c r="O50" s="593">
        <v>37078006003</v>
      </c>
      <c r="P50" s="593"/>
      <c r="Q50" s="593">
        <v>-4148487702</v>
      </c>
    </row>
    <row r="51" spans="1:17" ht="37.5" x14ac:dyDescent="0.25">
      <c r="A51" s="321" t="s">
        <v>59</v>
      </c>
      <c r="C51" s="593">
        <v>1400000</v>
      </c>
      <c r="D51" s="593"/>
      <c r="E51" s="593">
        <v>31451742000</v>
      </c>
      <c r="F51" s="593"/>
      <c r="G51" s="593">
        <v>31532969967</v>
      </c>
      <c r="H51" s="593"/>
      <c r="I51" s="593">
        <v>-81227967</v>
      </c>
      <c r="J51" s="593"/>
      <c r="K51" s="593">
        <v>1400000</v>
      </c>
      <c r="L51" s="593"/>
      <c r="M51" s="593">
        <v>31451742000</v>
      </c>
      <c r="N51" s="593"/>
      <c r="O51" s="593">
        <v>26429802236</v>
      </c>
      <c r="P51" s="593"/>
      <c r="Q51" s="593">
        <v>5021939764</v>
      </c>
    </row>
    <row r="52" spans="1:17" ht="20.25" x14ac:dyDescent="0.25">
      <c r="A52" s="322" t="s">
        <v>60</v>
      </c>
      <c r="C52" s="593">
        <v>19193261</v>
      </c>
      <c r="D52" s="593"/>
      <c r="E52" s="593">
        <v>305646558775</v>
      </c>
      <c r="F52" s="593"/>
      <c r="G52" s="593">
        <v>263387243919</v>
      </c>
      <c r="H52" s="593"/>
      <c r="I52" s="593">
        <v>42259314856</v>
      </c>
      <c r="J52" s="593"/>
      <c r="K52" s="593">
        <v>19193261</v>
      </c>
      <c r="L52" s="593"/>
      <c r="M52" s="593">
        <v>305646558775</v>
      </c>
      <c r="N52" s="593"/>
      <c r="O52" s="593">
        <v>249417042130</v>
      </c>
      <c r="P52" s="593"/>
      <c r="Q52" s="593">
        <v>56229516645</v>
      </c>
    </row>
    <row r="53" spans="1:17" ht="20.25" x14ac:dyDescent="0.25">
      <c r="A53" s="323" t="s">
        <v>61</v>
      </c>
      <c r="C53" s="593">
        <v>0</v>
      </c>
      <c r="D53" s="593"/>
      <c r="E53" s="593">
        <v>1</v>
      </c>
      <c r="F53" s="593"/>
      <c r="G53" s="593">
        <v>1</v>
      </c>
      <c r="H53" s="593"/>
      <c r="I53" s="593">
        <v>0</v>
      </c>
      <c r="J53" s="593"/>
      <c r="K53" s="593">
        <v>0</v>
      </c>
      <c r="L53" s="593"/>
      <c r="M53" s="593">
        <v>1</v>
      </c>
      <c r="N53" s="593"/>
      <c r="O53" s="593">
        <v>1</v>
      </c>
      <c r="P53" s="593"/>
      <c r="Q53" s="593">
        <v>0</v>
      </c>
    </row>
    <row r="54" spans="1:17" ht="20.25" x14ac:dyDescent="0.25">
      <c r="A54" s="324" t="s">
        <v>62</v>
      </c>
      <c r="C54" s="593">
        <v>23692722</v>
      </c>
      <c r="D54" s="593"/>
      <c r="E54" s="593">
        <v>45030946581</v>
      </c>
      <c r="F54" s="593"/>
      <c r="G54" s="593">
        <v>41427528785</v>
      </c>
      <c r="H54" s="593"/>
      <c r="I54" s="593">
        <v>3603417796</v>
      </c>
      <c r="J54" s="593"/>
      <c r="K54" s="593">
        <v>23692722</v>
      </c>
      <c r="L54" s="593"/>
      <c r="M54" s="593">
        <v>45030946581</v>
      </c>
      <c r="N54" s="593"/>
      <c r="O54" s="593">
        <v>42989353906</v>
      </c>
      <c r="P54" s="593"/>
      <c r="Q54" s="593">
        <v>2041592675</v>
      </c>
    </row>
    <row r="55" spans="1:17" ht="20.25" x14ac:dyDescent="0.25">
      <c r="A55" s="325" t="s">
        <v>63</v>
      </c>
      <c r="C55" s="593">
        <v>9107693</v>
      </c>
      <c r="D55" s="593"/>
      <c r="E55" s="593">
        <v>73967113192</v>
      </c>
      <c r="F55" s="593"/>
      <c r="G55" s="593">
        <v>70345712301</v>
      </c>
      <c r="H55" s="593"/>
      <c r="I55" s="593">
        <v>3621400891</v>
      </c>
      <c r="J55" s="593"/>
      <c r="K55" s="593">
        <v>9107693</v>
      </c>
      <c r="L55" s="593"/>
      <c r="M55" s="593">
        <v>73967113192</v>
      </c>
      <c r="N55" s="593"/>
      <c r="O55" s="593">
        <v>80877612406</v>
      </c>
      <c r="P55" s="593"/>
      <c r="Q55" s="593">
        <v>-6910499214</v>
      </c>
    </row>
    <row r="56" spans="1:17" ht="21" thickBot="1" x14ac:dyDescent="0.3">
      <c r="A56" s="326" t="s">
        <v>64</v>
      </c>
      <c r="C56" s="601">
        <f>SUM(C9:$C$55)</f>
        <v>421930192</v>
      </c>
      <c r="D56" s="593"/>
      <c r="E56" s="601">
        <f>SUM(E9:$E$55)</f>
        <v>2971201440803</v>
      </c>
      <c r="F56" s="593"/>
      <c r="G56" s="601">
        <f>SUM(G9:$G$55)</f>
        <v>2800207815955</v>
      </c>
      <c r="H56" s="593"/>
      <c r="I56" s="601">
        <f>SUM(I9:$I$55)</f>
        <v>170993624848</v>
      </c>
      <c r="J56" s="593"/>
      <c r="K56" s="601">
        <f>SUM(K9:$K$55)</f>
        <v>421930192</v>
      </c>
      <c r="L56" s="593"/>
      <c r="M56" s="601">
        <f>SUM(M9:$M$55)</f>
        <v>2971201440803</v>
      </c>
      <c r="N56" s="593"/>
      <c r="O56" s="601">
        <f>SUM(O9:$O$55)</f>
        <v>3145693716720</v>
      </c>
      <c r="P56" s="593"/>
      <c r="Q56" s="601">
        <f>SUM(Q9:$Q$55)</f>
        <v>-174492275917</v>
      </c>
    </row>
    <row r="57" spans="1:17" ht="19.5" thickTop="1" x14ac:dyDescent="0.25">
      <c r="C57" s="327"/>
      <c r="E57" s="328"/>
      <c r="G57" s="329"/>
      <c r="I57" s="330"/>
      <c r="K57" s="331"/>
      <c r="M57" s="332"/>
      <c r="O57" s="333"/>
      <c r="Q57" s="334"/>
    </row>
    <row r="58" spans="1:17" ht="20.25" x14ac:dyDescent="0.25">
      <c r="O58" s="611"/>
    </row>
    <row r="59" spans="1:17" ht="18.75" x14ac:dyDescent="0.25">
      <c r="A59" s="569" t="s">
        <v>134</v>
      </c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561"/>
      <c r="N59" s="561"/>
      <c r="O59" s="561"/>
      <c r="P59" s="561"/>
      <c r="Q59" s="562"/>
    </row>
    <row r="60" spans="1:17" x14ac:dyDescent="0.25">
      <c r="O60" s="602"/>
      <c r="Q60" s="602"/>
    </row>
    <row r="61" spans="1:17" x14ac:dyDescent="0.25">
      <c r="I61" s="602"/>
    </row>
  </sheetData>
  <mergeCells count="7">
    <mergeCell ref="A59:Q5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8" fitToHeight="0" orientation="landscape" r:id="rId1"/>
  <rowBreaks count="1" manualBreakCount="1">
    <brk id="25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65"/>
  <sheetViews>
    <sheetView rightToLeft="1" view="pageBreakPreview" topLeftCell="A4" zoomScale="90" zoomScaleNormal="100" zoomScaleSheetLayoutView="90" workbookViewId="0">
      <selection activeCell="S61" sqref="S61"/>
    </sheetView>
  </sheetViews>
  <sheetFormatPr defaultRowHeight="15" x14ac:dyDescent="0.25"/>
  <cols>
    <col min="1" max="1" width="21.28515625" customWidth="1"/>
    <col min="2" max="2" width="1.42578125" customWidth="1"/>
    <col min="3" max="3" width="17" customWidth="1"/>
    <col min="4" max="4" width="1" customWidth="1"/>
    <col min="5" max="5" width="18.42578125" bestFit="1" customWidth="1"/>
    <col min="6" max="6" width="1" customWidth="1"/>
    <col min="7" max="7" width="18.28515625" bestFit="1" customWidth="1"/>
    <col min="8" max="8" width="1" customWidth="1"/>
    <col min="9" max="9" width="18.42578125" bestFit="1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19.7109375" bestFit="1" customWidth="1"/>
    <col min="16" max="16" width="1.42578125" customWidth="1"/>
    <col min="17" max="17" width="19.7109375" bestFit="1" customWidth="1"/>
    <col min="18" max="18" width="1.42578125" customWidth="1"/>
    <col min="19" max="19" width="19.5703125" bestFit="1" customWidth="1"/>
    <col min="20" max="20" width="1.42578125" customWidth="1"/>
    <col min="21" max="21" width="10.7109375" customWidth="1"/>
    <col min="22" max="23" width="16" bestFit="1" customWidth="1"/>
    <col min="24" max="24" width="16.7109375" bestFit="1" customWidth="1"/>
  </cols>
  <sheetData>
    <row r="1" spans="1:24" ht="20.100000000000001" customHeight="1" x14ac:dyDescent="0.25">
      <c r="A1" s="576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</row>
    <row r="2" spans="1:24" ht="20.100000000000001" customHeight="1" x14ac:dyDescent="0.25">
      <c r="A2" s="577" t="s">
        <v>89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</row>
    <row r="3" spans="1:24" ht="20.100000000000001" customHeight="1" x14ac:dyDescent="0.25">
      <c r="A3" s="578" t="s">
        <v>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</row>
    <row r="5" spans="1:24" ht="21" x14ac:dyDescent="0.25">
      <c r="A5" s="579" t="s">
        <v>137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</row>
    <row r="7" spans="1:24" ht="21" x14ac:dyDescent="0.25">
      <c r="C7" s="580" t="s">
        <v>105</v>
      </c>
      <c r="D7" s="516"/>
      <c r="E7" s="516"/>
      <c r="F7" s="516"/>
      <c r="G7" s="516"/>
      <c r="H7" s="516"/>
      <c r="I7" s="516"/>
      <c r="J7" s="516"/>
      <c r="K7" s="516"/>
      <c r="M7" s="581" t="s">
        <v>7</v>
      </c>
      <c r="N7" s="516"/>
      <c r="O7" s="516"/>
      <c r="P7" s="516"/>
      <c r="Q7" s="516"/>
      <c r="R7" s="516"/>
      <c r="S7" s="516"/>
      <c r="T7" s="516"/>
      <c r="U7" s="516"/>
      <c r="V7" s="595"/>
      <c r="W7" s="595"/>
      <c r="X7" s="595"/>
    </row>
    <row r="8" spans="1:24" ht="42" x14ac:dyDescent="0.25">
      <c r="A8" s="335" t="s">
        <v>138</v>
      </c>
      <c r="C8" s="336" t="s">
        <v>103</v>
      </c>
      <c r="E8" s="337" t="s">
        <v>139</v>
      </c>
      <c r="G8" s="338" t="s">
        <v>140</v>
      </c>
      <c r="I8" s="339" t="s">
        <v>141</v>
      </c>
      <c r="K8" s="340" t="s">
        <v>142</v>
      </c>
      <c r="M8" s="341" t="s">
        <v>103</v>
      </c>
      <c r="O8" s="342" t="s">
        <v>139</v>
      </c>
      <c r="Q8" s="343" t="s">
        <v>140</v>
      </c>
      <c r="S8" s="344" t="s">
        <v>141</v>
      </c>
      <c r="U8" s="345" t="s">
        <v>142</v>
      </c>
      <c r="X8" s="510"/>
    </row>
    <row r="9" spans="1:24" ht="20.25" x14ac:dyDescent="0.25">
      <c r="A9" s="346" t="s">
        <v>18</v>
      </c>
      <c r="C9" s="593">
        <v>0</v>
      </c>
      <c r="D9" s="593"/>
      <c r="E9" s="593">
        <v>1637079831</v>
      </c>
      <c r="F9" s="593"/>
      <c r="G9" s="593">
        <v>-282478991</v>
      </c>
      <c r="H9" s="593"/>
      <c r="I9" s="593">
        <v>1354600840</v>
      </c>
      <c r="K9" s="349">
        <v>6.6193358866707521E-3</v>
      </c>
      <c r="M9" s="593">
        <v>0</v>
      </c>
      <c r="N9" s="593"/>
      <c r="O9" s="593">
        <v>0</v>
      </c>
      <c r="P9" s="593"/>
      <c r="Q9" s="593">
        <v>-2282414233</v>
      </c>
      <c r="R9" s="593"/>
      <c r="S9" s="593">
        <v>-2282414233</v>
      </c>
      <c r="U9" s="347">
        <v>1.0606361829205211E-2</v>
      </c>
      <c r="X9" s="598"/>
    </row>
    <row r="10" spans="1:24" ht="20.25" x14ac:dyDescent="0.25">
      <c r="A10" s="348" t="s">
        <v>143</v>
      </c>
      <c r="C10" s="593">
        <v>0</v>
      </c>
      <c r="D10" s="593"/>
      <c r="E10" s="593">
        <v>1298577818</v>
      </c>
      <c r="F10" s="593"/>
      <c r="G10" s="593">
        <v>2020033935</v>
      </c>
      <c r="H10" s="593"/>
      <c r="I10" s="593">
        <v>3318611753</v>
      </c>
      <c r="K10" s="349">
        <v>1.6216589582625857E-2</v>
      </c>
      <c r="M10" s="593">
        <v>0</v>
      </c>
      <c r="N10" s="593"/>
      <c r="O10" s="593">
        <v>17662231298</v>
      </c>
      <c r="P10" s="593"/>
      <c r="Q10" s="593">
        <v>2020033935</v>
      </c>
      <c r="R10" s="593"/>
      <c r="S10" s="593">
        <v>19682265233</v>
      </c>
      <c r="U10" s="349">
        <v>-9.1463338977339798E-2</v>
      </c>
      <c r="X10" s="598"/>
    </row>
    <row r="11" spans="1:24" ht="20.25" x14ac:dyDescent="0.25">
      <c r="A11" s="350" t="s">
        <v>20</v>
      </c>
      <c r="C11" s="593">
        <v>0</v>
      </c>
      <c r="D11" s="593"/>
      <c r="E11" s="593">
        <v>-835002000</v>
      </c>
      <c r="F11" s="593"/>
      <c r="G11" s="593">
        <v>0</v>
      </c>
      <c r="H11" s="593"/>
      <c r="I11" s="593">
        <v>-835002000</v>
      </c>
      <c r="K11" s="349">
        <v>-4.080285897387936E-3</v>
      </c>
      <c r="M11" s="593">
        <v>0</v>
      </c>
      <c r="N11" s="593"/>
      <c r="O11" s="593">
        <v>-675954000</v>
      </c>
      <c r="P11" s="593"/>
      <c r="Q11" s="593">
        <v>632118149</v>
      </c>
      <c r="R11" s="593"/>
      <c r="S11" s="593">
        <v>-43835851</v>
      </c>
      <c r="U11" s="351">
        <v>2.0370487095412672E-4</v>
      </c>
      <c r="X11" s="598"/>
    </row>
    <row r="12" spans="1:24" ht="20.25" x14ac:dyDescent="0.25">
      <c r="A12" s="352" t="s">
        <v>23</v>
      </c>
      <c r="C12" s="593">
        <v>0</v>
      </c>
      <c r="D12" s="593"/>
      <c r="E12" s="593">
        <v>4235797281</v>
      </c>
      <c r="F12" s="593"/>
      <c r="G12" s="593">
        <v>0</v>
      </c>
      <c r="H12" s="593"/>
      <c r="I12" s="593">
        <v>4235797281</v>
      </c>
      <c r="K12" s="349">
        <v>2.0698470075351274E-2</v>
      </c>
      <c r="M12" s="593">
        <v>0</v>
      </c>
      <c r="N12" s="593"/>
      <c r="O12" s="593">
        <v>-21388652545</v>
      </c>
      <c r="P12" s="593"/>
      <c r="Q12" s="593">
        <v>0</v>
      </c>
      <c r="R12" s="593"/>
      <c r="S12" s="593">
        <v>-21388652545</v>
      </c>
      <c r="U12" s="353">
        <v>9.939290802320408E-2</v>
      </c>
      <c r="X12" s="598"/>
    </row>
    <row r="13" spans="1:24" ht="20.25" x14ac:dyDescent="0.25">
      <c r="A13" s="354" t="s">
        <v>24</v>
      </c>
      <c r="C13" s="593">
        <v>0</v>
      </c>
      <c r="D13" s="593"/>
      <c r="E13" s="593">
        <v>2030012458</v>
      </c>
      <c r="F13" s="593"/>
      <c r="G13" s="593">
        <v>0</v>
      </c>
      <c r="H13" s="593"/>
      <c r="I13" s="593">
        <v>2030012458</v>
      </c>
      <c r="K13" s="349">
        <v>9.9197740890431627E-3</v>
      </c>
      <c r="M13" s="593">
        <v>0</v>
      </c>
      <c r="N13" s="593"/>
      <c r="O13" s="593">
        <v>-2435397369</v>
      </c>
      <c r="P13" s="593"/>
      <c r="Q13" s="593">
        <v>0</v>
      </c>
      <c r="R13" s="593"/>
      <c r="S13" s="593">
        <v>-2435397369</v>
      </c>
      <c r="U13" s="355">
        <v>1.1317273315263452E-2</v>
      </c>
      <c r="X13" s="598"/>
    </row>
    <row r="14" spans="1:24" ht="37.5" x14ac:dyDescent="0.25">
      <c r="A14" s="356" t="s">
        <v>26</v>
      </c>
      <c r="C14" s="593">
        <v>0</v>
      </c>
      <c r="D14" s="593"/>
      <c r="E14" s="593">
        <v>-905704402</v>
      </c>
      <c r="F14" s="593"/>
      <c r="G14" s="593">
        <v>0</v>
      </c>
      <c r="H14" s="593"/>
      <c r="I14" s="593">
        <v>-905704402</v>
      </c>
      <c r="K14" s="349">
        <v>-4.425777301949904E-3</v>
      </c>
      <c r="M14" s="593">
        <v>139922860</v>
      </c>
      <c r="N14" s="593"/>
      <c r="O14" s="593">
        <v>2598724704</v>
      </c>
      <c r="P14" s="593"/>
      <c r="Q14" s="593">
        <v>0</v>
      </c>
      <c r="R14" s="593"/>
      <c r="S14" s="593">
        <v>2738647564</v>
      </c>
      <c r="U14" s="357">
        <v>-1.2726474697923703E-2</v>
      </c>
      <c r="X14" s="598"/>
    </row>
    <row r="15" spans="1:24" ht="37.5" x14ac:dyDescent="0.25">
      <c r="A15" s="358" t="s">
        <v>27</v>
      </c>
      <c r="C15" s="593">
        <v>0</v>
      </c>
      <c r="D15" s="593"/>
      <c r="E15" s="593">
        <v>1642170600</v>
      </c>
      <c r="F15" s="593"/>
      <c r="G15" s="593">
        <v>0</v>
      </c>
      <c r="H15" s="593"/>
      <c r="I15" s="593">
        <v>1642170600</v>
      </c>
      <c r="K15" s="349">
        <v>8.0245622648629396E-3</v>
      </c>
      <c r="M15" s="593">
        <v>0</v>
      </c>
      <c r="N15" s="593"/>
      <c r="O15" s="593">
        <v>-2829265111</v>
      </c>
      <c r="P15" s="593"/>
      <c r="Q15" s="593">
        <v>-1176749709</v>
      </c>
      <c r="R15" s="593"/>
      <c r="S15" s="593">
        <v>-4006014820</v>
      </c>
      <c r="U15" s="359">
        <v>1.861592083494442E-2</v>
      </c>
      <c r="X15" s="598"/>
    </row>
    <row r="16" spans="1:24" ht="37.5" x14ac:dyDescent="0.25">
      <c r="A16" s="360" t="s">
        <v>28</v>
      </c>
      <c r="C16" s="593">
        <v>0</v>
      </c>
      <c r="D16" s="593"/>
      <c r="E16" s="593">
        <v>6768685260</v>
      </c>
      <c r="F16" s="593"/>
      <c r="G16" s="593">
        <v>0</v>
      </c>
      <c r="H16" s="593"/>
      <c r="I16" s="593">
        <v>6768685260</v>
      </c>
      <c r="K16" s="349">
        <v>3.3075574681540397E-2</v>
      </c>
      <c r="M16" s="593">
        <v>0</v>
      </c>
      <c r="N16" s="593"/>
      <c r="O16" s="593">
        <v>1285466692</v>
      </c>
      <c r="P16" s="593"/>
      <c r="Q16" s="593">
        <v>6223193448</v>
      </c>
      <c r="R16" s="593"/>
      <c r="S16" s="593">
        <v>7508660140</v>
      </c>
      <c r="U16" s="361">
        <v>-3.489268737721312E-2</v>
      </c>
      <c r="X16" s="598"/>
    </row>
    <row r="17" spans="1:24" ht="20.25" x14ac:dyDescent="0.25">
      <c r="A17" s="362" t="s">
        <v>29</v>
      </c>
      <c r="C17" s="593">
        <v>0</v>
      </c>
      <c r="D17" s="593"/>
      <c r="E17" s="593">
        <v>7588843509</v>
      </c>
      <c r="F17" s="593"/>
      <c r="G17" s="593">
        <v>0</v>
      </c>
      <c r="H17" s="593"/>
      <c r="I17" s="593">
        <v>7588843509</v>
      </c>
      <c r="K17" s="349">
        <v>3.7083325725275722E-2</v>
      </c>
      <c r="M17" s="593">
        <v>4541072850</v>
      </c>
      <c r="N17" s="593"/>
      <c r="O17" s="593">
        <v>-6258186316</v>
      </c>
      <c r="P17" s="593"/>
      <c r="Q17" s="593">
        <v>-81819470</v>
      </c>
      <c r="R17" s="593"/>
      <c r="S17" s="593">
        <v>-1798932936</v>
      </c>
      <c r="U17" s="363">
        <v>8.3596278667661377E-3</v>
      </c>
      <c r="X17" s="598"/>
    </row>
    <row r="18" spans="1:24" ht="20.25" x14ac:dyDescent="0.25">
      <c r="A18" s="364" t="s">
        <v>30</v>
      </c>
      <c r="C18" s="593">
        <v>0</v>
      </c>
      <c r="D18" s="593"/>
      <c r="E18" s="593">
        <v>872088458</v>
      </c>
      <c r="F18" s="593"/>
      <c r="G18" s="593">
        <v>0</v>
      </c>
      <c r="H18" s="593"/>
      <c r="I18" s="593">
        <v>872088458</v>
      </c>
      <c r="K18" s="349">
        <v>4.2615110340480516E-3</v>
      </c>
      <c r="M18" s="593">
        <v>0</v>
      </c>
      <c r="N18" s="593"/>
      <c r="O18" s="593">
        <v>-1222864896</v>
      </c>
      <c r="P18" s="593"/>
      <c r="Q18" s="593">
        <v>0</v>
      </c>
      <c r="R18" s="593"/>
      <c r="S18" s="593">
        <v>-1222864896</v>
      </c>
      <c r="U18" s="365">
        <v>5.6826440037404903E-3</v>
      </c>
      <c r="X18" s="598"/>
    </row>
    <row r="19" spans="1:24" ht="20.25" x14ac:dyDescent="0.25">
      <c r="A19" s="366" t="s">
        <v>31</v>
      </c>
      <c r="C19" s="593">
        <v>0</v>
      </c>
      <c r="D19" s="593"/>
      <c r="E19" s="593">
        <v>1363430379</v>
      </c>
      <c r="F19" s="593"/>
      <c r="G19" s="593">
        <v>0</v>
      </c>
      <c r="H19" s="593"/>
      <c r="I19" s="593">
        <v>1363430379</v>
      </c>
      <c r="K19" s="349">
        <v>6.6624819431617991E-3</v>
      </c>
      <c r="M19" s="593">
        <v>0</v>
      </c>
      <c r="N19" s="593"/>
      <c r="O19" s="593">
        <v>376995988</v>
      </c>
      <c r="P19" s="593"/>
      <c r="Q19" s="593">
        <v>0</v>
      </c>
      <c r="R19" s="593"/>
      <c r="S19" s="593">
        <v>376995988</v>
      </c>
      <c r="U19" s="367">
        <v>-1.7518975298497913E-3</v>
      </c>
      <c r="X19" s="598"/>
    </row>
    <row r="20" spans="1:24" ht="20.25" x14ac:dyDescent="0.25">
      <c r="A20" s="368" t="s">
        <v>32</v>
      </c>
      <c r="C20" s="593">
        <v>0</v>
      </c>
      <c r="D20" s="593"/>
      <c r="E20" s="593">
        <v>1643164650</v>
      </c>
      <c r="F20" s="593"/>
      <c r="G20" s="593">
        <v>0</v>
      </c>
      <c r="H20" s="593"/>
      <c r="I20" s="593">
        <v>1643164650</v>
      </c>
      <c r="K20" s="349">
        <v>8.029419748074116E-3</v>
      </c>
      <c r="M20" s="593">
        <v>0</v>
      </c>
      <c r="N20" s="593"/>
      <c r="O20" s="593">
        <v>1296103309</v>
      </c>
      <c r="P20" s="593"/>
      <c r="Q20" s="593">
        <v>0</v>
      </c>
      <c r="R20" s="593"/>
      <c r="S20" s="593">
        <v>1296103309</v>
      </c>
      <c r="U20" s="369">
        <v>-6.022982359873922E-3</v>
      </c>
      <c r="X20" s="598"/>
    </row>
    <row r="21" spans="1:24" ht="20.25" x14ac:dyDescent="0.25">
      <c r="A21" s="370" t="s">
        <v>33</v>
      </c>
      <c r="C21" s="593">
        <v>36091000000</v>
      </c>
      <c r="D21" s="593"/>
      <c r="E21" s="593">
        <v>-4461296400</v>
      </c>
      <c r="F21" s="593"/>
      <c r="G21" s="593">
        <v>0</v>
      </c>
      <c r="H21" s="593"/>
      <c r="I21" s="593">
        <v>31629703600</v>
      </c>
      <c r="K21" s="349">
        <v>0.15456038852318968</v>
      </c>
      <c r="M21" s="593">
        <v>36091000000</v>
      </c>
      <c r="N21" s="593"/>
      <c r="O21" s="593">
        <v>-59743367361</v>
      </c>
      <c r="P21" s="593"/>
      <c r="Q21" s="593">
        <v>-2156515598</v>
      </c>
      <c r="R21" s="593"/>
      <c r="S21" s="593">
        <v>-25808882959</v>
      </c>
      <c r="U21" s="371">
        <v>0.11993368561804024</v>
      </c>
      <c r="X21" s="598"/>
    </row>
    <row r="22" spans="1:24" ht="37.5" x14ac:dyDescent="0.25">
      <c r="A22" s="372" t="s">
        <v>34</v>
      </c>
      <c r="C22" s="593">
        <v>0</v>
      </c>
      <c r="D22" s="593"/>
      <c r="E22" s="593">
        <v>869907171</v>
      </c>
      <c r="F22" s="593"/>
      <c r="G22" s="593">
        <v>0</v>
      </c>
      <c r="H22" s="593"/>
      <c r="I22" s="593">
        <v>869907171</v>
      </c>
      <c r="K22" s="349">
        <v>4.2508520481004059E-3</v>
      </c>
      <c r="M22" s="593">
        <v>0</v>
      </c>
      <c r="N22" s="593"/>
      <c r="O22" s="593">
        <v>944470642</v>
      </c>
      <c r="P22" s="593"/>
      <c r="Q22" s="593">
        <v>-10348337169</v>
      </c>
      <c r="R22" s="593"/>
      <c r="S22" s="593">
        <v>-9403866527</v>
      </c>
      <c r="U22" s="373">
        <v>4.369969724900212E-2</v>
      </c>
      <c r="X22" s="598"/>
    </row>
    <row r="23" spans="1:24" ht="20.25" x14ac:dyDescent="0.25">
      <c r="A23" s="374" t="s">
        <v>35</v>
      </c>
      <c r="C23" s="593">
        <v>0</v>
      </c>
      <c r="D23" s="593"/>
      <c r="E23" s="593">
        <v>-2385720000</v>
      </c>
      <c r="F23" s="593"/>
      <c r="G23" s="593">
        <v>0</v>
      </c>
      <c r="H23" s="593"/>
      <c r="I23" s="593">
        <v>-2385720000</v>
      </c>
      <c r="K23" s="349">
        <v>-1.1657959706822674E-2</v>
      </c>
      <c r="M23" s="593">
        <v>0</v>
      </c>
      <c r="N23" s="593"/>
      <c r="O23" s="593">
        <v>-25839515222</v>
      </c>
      <c r="P23" s="593"/>
      <c r="Q23" s="593">
        <v>-1743468903</v>
      </c>
      <c r="R23" s="593"/>
      <c r="S23" s="593">
        <v>-27582984125</v>
      </c>
      <c r="U23" s="375">
        <v>0.12817792043578327</v>
      </c>
      <c r="X23" s="598"/>
    </row>
    <row r="24" spans="1:24" ht="20.25" x14ac:dyDescent="0.25">
      <c r="A24" s="376" t="s">
        <v>36</v>
      </c>
      <c r="C24" s="593">
        <v>15311912000</v>
      </c>
      <c r="D24" s="593"/>
      <c r="E24" s="593">
        <v>-6236725309</v>
      </c>
      <c r="F24" s="593"/>
      <c r="G24" s="593">
        <v>0</v>
      </c>
      <c r="H24" s="593"/>
      <c r="I24" s="593">
        <v>9075186691</v>
      </c>
      <c r="K24" s="349">
        <v>4.4346428237836542E-2</v>
      </c>
      <c r="M24" s="593">
        <v>15311912000</v>
      </c>
      <c r="N24" s="593"/>
      <c r="O24" s="593">
        <v>-13999336433</v>
      </c>
      <c r="P24" s="593"/>
      <c r="Q24" s="593">
        <v>0</v>
      </c>
      <c r="R24" s="593"/>
      <c r="S24" s="593">
        <v>1312575567</v>
      </c>
      <c r="U24" s="377">
        <v>-6.0995288193053379E-3</v>
      </c>
      <c r="X24" s="598"/>
    </row>
    <row r="25" spans="1:24" ht="20.25" x14ac:dyDescent="0.25">
      <c r="A25" s="378" t="s">
        <v>37</v>
      </c>
      <c r="C25" s="593">
        <v>0</v>
      </c>
      <c r="D25" s="593"/>
      <c r="E25" s="593">
        <v>313125750</v>
      </c>
      <c r="F25" s="593"/>
      <c r="G25" s="593">
        <v>0</v>
      </c>
      <c r="H25" s="593"/>
      <c r="I25" s="593">
        <v>313125750</v>
      </c>
      <c r="K25" s="349">
        <v>1.530107211520476E-3</v>
      </c>
      <c r="M25" s="593">
        <v>0</v>
      </c>
      <c r="N25" s="593"/>
      <c r="O25" s="593">
        <v>429429601</v>
      </c>
      <c r="P25" s="593"/>
      <c r="Q25" s="593">
        <v>134669299</v>
      </c>
      <c r="R25" s="593"/>
      <c r="S25" s="593">
        <v>564098900</v>
      </c>
      <c r="U25" s="379">
        <v>-2.6213633591797916E-3</v>
      </c>
      <c r="X25" s="598"/>
    </row>
    <row r="26" spans="1:24" ht="20.25" x14ac:dyDescent="0.25">
      <c r="A26" s="380" t="s">
        <v>38</v>
      </c>
      <c r="C26" s="593">
        <v>0</v>
      </c>
      <c r="D26" s="593"/>
      <c r="E26" s="593">
        <v>499117674</v>
      </c>
      <c r="F26" s="593"/>
      <c r="G26" s="593">
        <v>0</v>
      </c>
      <c r="H26" s="593"/>
      <c r="I26" s="593">
        <v>499117674</v>
      </c>
      <c r="K26" s="349">
        <v>2.4389675789510314E-3</v>
      </c>
      <c r="M26" s="593">
        <v>0</v>
      </c>
      <c r="N26" s="593"/>
      <c r="O26" s="593">
        <v>-2711725001</v>
      </c>
      <c r="P26" s="593"/>
      <c r="Q26" s="593">
        <v>0</v>
      </c>
      <c r="R26" s="593"/>
      <c r="S26" s="593">
        <v>-2711725001</v>
      </c>
      <c r="U26" s="381">
        <v>1.2601365749504535E-2</v>
      </c>
      <c r="X26" s="598"/>
    </row>
    <row r="27" spans="1:24" ht="37.5" x14ac:dyDescent="0.25">
      <c r="A27" s="382" t="s">
        <v>39</v>
      </c>
      <c r="C27" s="593">
        <v>0</v>
      </c>
      <c r="D27" s="593"/>
      <c r="E27" s="593">
        <v>498182472</v>
      </c>
      <c r="F27" s="593"/>
      <c r="G27" s="593">
        <v>0</v>
      </c>
      <c r="H27" s="593"/>
      <c r="I27" s="593">
        <v>498182472</v>
      </c>
      <c r="K27" s="349">
        <v>2.4343976599187308E-3</v>
      </c>
      <c r="M27" s="593">
        <v>0</v>
      </c>
      <c r="N27" s="593"/>
      <c r="O27" s="593">
        <v>-1238813746</v>
      </c>
      <c r="P27" s="593"/>
      <c r="Q27" s="593">
        <v>-2251553414</v>
      </c>
      <c r="R27" s="593"/>
      <c r="S27" s="593">
        <v>-3490367160</v>
      </c>
      <c r="U27" s="383">
        <v>1.6219710024799605E-2</v>
      </c>
      <c r="X27" s="598"/>
    </row>
    <row r="28" spans="1:24" ht="20.25" x14ac:dyDescent="0.25">
      <c r="A28" s="384" t="s">
        <v>41</v>
      </c>
      <c r="C28" s="593">
        <v>0</v>
      </c>
      <c r="D28" s="593"/>
      <c r="E28" s="593">
        <v>7375990167</v>
      </c>
      <c r="F28" s="593"/>
      <c r="G28" s="593">
        <v>0</v>
      </c>
      <c r="H28" s="593"/>
      <c r="I28" s="593">
        <v>7375990167</v>
      </c>
      <c r="K28" s="349">
        <v>3.6043205474576331E-2</v>
      </c>
      <c r="M28" s="593">
        <v>0</v>
      </c>
      <c r="N28" s="593"/>
      <c r="O28" s="593">
        <v>-14956242084</v>
      </c>
      <c r="P28" s="593"/>
      <c r="Q28" s="593">
        <v>0</v>
      </c>
      <c r="R28" s="593"/>
      <c r="S28" s="593">
        <v>-14956242084</v>
      </c>
      <c r="U28" s="385">
        <v>6.9501544835525134E-2</v>
      </c>
      <c r="X28" s="598"/>
    </row>
    <row r="29" spans="1:24" ht="20.25" x14ac:dyDescent="0.25">
      <c r="A29" s="386" t="s">
        <v>42</v>
      </c>
      <c r="C29" s="593">
        <v>0</v>
      </c>
      <c r="D29" s="593"/>
      <c r="E29" s="593">
        <v>-452609055</v>
      </c>
      <c r="F29" s="593"/>
      <c r="G29" s="593">
        <v>0</v>
      </c>
      <c r="H29" s="593"/>
      <c r="I29" s="593">
        <v>-452609055</v>
      </c>
      <c r="K29" s="349">
        <v>-2.2117005038869136E-3</v>
      </c>
      <c r="M29" s="593">
        <v>0</v>
      </c>
      <c r="N29" s="593"/>
      <c r="O29" s="593">
        <v>-452609055</v>
      </c>
      <c r="P29" s="593"/>
      <c r="Q29" s="593">
        <v>0</v>
      </c>
      <c r="R29" s="593"/>
      <c r="S29" s="593">
        <v>-452609055</v>
      </c>
      <c r="U29" s="387">
        <v>2.1032708853181438E-3</v>
      </c>
      <c r="X29" s="598"/>
    </row>
    <row r="30" spans="1:24" ht="20.25" x14ac:dyDescent="0.25">
      <c r="A30" s="388" t="s">
        <v>43</v>
      </c>
      <c r="C30" s="593">
        <v>0</v>
      </c>
      <c r="D30" s="593"/>
      <c r="E30" s="593">
        <v>17460488656</v>
      </c>
      <c r="F30" s="593"/>
      <c r="G30" s="593">
        <v>-15258146076</v>
      </c>
      <c r="H30" s="593"/>
      <c r="I30" s="593">
        <v>2202342580</v>
      </c>
      <c r="K30" s="349">
        <v>1.0761875265437641E-2</v>
      </c>
      <c r="M30" s="593">
        <v>0</v>
      </c>
      <c r="N30" s="593"/>
      <c r="O30" s="593">
        <v>0</v>
      </c>
      <c r="P30" s="593"/>
      <c r="Q30" s="593">
        <v>-47359566550</v>
      </c>
      <c r="R30" s="593"/>
      <c r="S30" s="593">
        <v>-47359566550</v>
      </c>
      <c r="U30" s="389">
        <v>0.22007955069723925</v>
      </c>
      <c r="X30" s="598"/>
    </row>
    <row r="31" spans="1:24" ht="20.25" x14ac:dyDescent="0.25">
      <c r="A31" s="390" t="s">
        <v>44</v>
      </c>
      <c r="C31" s="593">
        <v>0</v>
      </c>
      <c r="D31" s="593"/>
      <c r="E31" s="593">
        <v>9054382295</v>
      </c>
      <c r="F31" s="593"/>
      <c r="G31" s="593">
        <v>0</v>
      </c>
      <c r="H31" s="593"/>
      <c r="I31" s="593">
        <v>9054382295</v>
      </c>
      <c r="K31" s="349">
        <v>4.4244766345287213E-2</v>
      </c>
      <c r="M31" s="593">
        <v>0</v>
      </c>
      <c r="N31" s="593"/>
      <c r="O31" s="593">
        <v>6769695218</v>
      </c>
      <c r="P31" s="593"/>
      <c r="Q31" s="593">
        <v>-784394897</v>
      </c>
      <c r="R31" s="593"/>
      <c r="S31" s="593">
        <v>5985300321</v>
      </c>
      <c r="U31" s="391">
        <v>-2.7813645719139756E-2</v>
      </c>
      <c r="X31" s="598"/>
    </row>
    <row r="32" spans="1:24" ht="20.25" x14ac:dyDescent="0.25">
      <c r="A32" s="392" t="s">
        <v>45</v>
      </c>
      <c r="C32" s="593">
        <v>1680000000</v>
      </c>
      <c r="D32" s="593"/>
      <c r="E32" s="593">
        <v>-1913347440</v>
      </c>
      <c r="F32" s="593"/>
      <c r="G32" s="593">
        <v>0</v>
      </c>
      <c r="H32" s="593"/>
      <c r="I32" s="593">
        <v>-233347440</v>
      </c>
      <c r="K32" s="349">
        <v>-1.1402658540022388E-3</v>
      </c>
      <c r="M32" s="593">
        <v>1680000000</v>
      </c>
      <c r="N32" s="593"/>
      <c r="O32" s="593">
        <v>-8397700080</v>
      </c>
      <c r="P32" s="593"/>
      <c r="Q32" s="593">
        <v>0</v>
      </c>
      <c r="R32" s="593"/>
      <c r="S32" s="593">
        <v>-6717700080</v>
      </c>
      <c r="U32" s="393">
        <v>3.1217101908319899E-2</v>
      </c>
      <c r="X32" s="598"/>
    </row>
    <row r="33" spans="1:24" ht="20.25" x14ac:dyDescent="0.25">
      <c r="A33" s="394" t="s">
        <v>46</v>
      </c>
      <c r="C33" s="593">
        <v>0</v>
      </c>
      <c r="D33" s="593"/>
      <c r="E33" s="593">
        <v>351762545</v>
      </c>
      <c r="F33" s="593"/>
      <c r="G33" s="593">
        <v>0</v>
      </c>
      <c r="H33" s="593"/>
      <c r="I33" s="593">
        <v>351762545</v>
      </c>
      <c r="K33" s="349">
        <v>1.7189081602113397E-3</v>
      </c>
      <c r="M33" s="593">
        <v>0</v>
      </c>
      <c r="N33" s="593"/>
      <c r="O33" s="593">
        <v>-10251365598</v>
      </c>
      <c r="P33" s="593"/>
      <c r="Q33" s="593">
        <v>0</v>
      </c>
      <c r="R33" s="593"/>
      <c r="S33" s="593">
        <v>-10251365598</v>
      </c>
      <c r="U33" s="395">
        <v>4.7638019078132282E-2</v>
      </c>
      <c r="X33" s="598"/>
    </row>
    <row r="34" spans="1:24" ht="20.25" x14ac:dyDescent="0.25">
      <c r="A34" s="396" t="s">
        <v>47</v>
      </c>
      <c r="C34" s="593">
        <v>0</v>
      </c>
      <c r="D34" s="593"/>
      <c r="E34" s="593">
        <v>994050001</v>
      </c>
      <c r="F34" s="593"/>
      <c r="G34" s="593">
        <v>-730082141</v>
      </c>
      <c r="H34" s="593"/>
      <c r="I34" s="593">
        <v>263967860</v>
      </c>
      <c r="K34" s="349">
        <v>1.2898943194407594E-3</v>
      </c>
      <c r="M34" s="593">
        <v>0</v>
      </c>
      <c r="N34" s="593"/>
      <c r="O34" s="593">
        <v>-6709837499</v>
      </c>
      <c r="P34" s="593"/>
      <c r="Q34" s="593">
        <v>-2834537171</v>
      </c>
      <c r="R34" s="593"/>
      <c r="S34" s="593">
        <v>-9544374670</v>
      </c>
      <c r="U34" s="397">
        <v>4.4352637536115944E-2</v>
      </c>
      <c r="X34" s="598"/>
    </row>
    <row r="35" spans="1:24" ht="20.25" x14ac:dyDescent="0.25">
      <c r="A35" s="398" t="s">
        <v>48</v>
      </c>
      <c r="C35" s="593">
        <v>0</v>
      </c>
      <c r="D35" s="593"/>
      <c r="E35" s="593">
        <v>6302277000</v>
      </c>
      <c r="F35" s="593"/>
      <c r="G35" s="593">
        <v>0</v>
      </c>
      <c r="H35" s="593"/>
      <c r="I35" s="593">
        <v>6302277000</v>
      </c>
      <c r="K35" s="349">
        <v>3.0796443558856561E-2</v>
      </c>
      <c r="M35" s="593">
        <v>0</v>
      </c>
      <c r="N35" s="593"/>
      <c r="O35" s="593">
        <v>11091790098</v>
      </c>
      <c r="P35" s="593"/>
      <c r="Q35" s="593">
        <v>0</v>
      </c>
      <c r="R35" s="593"/>
      <c r="S35" s="593">
        <v>11091790098</v>
      </c>
      <c r="U35" s="399">
        <v>-5.1543465428864392E-2</v>
      </c>
      <c r="X35" s="598"/>
    </row>
    <row r="36" spans="1:24" ht="20.25" x14ac:dyDescent="0.25">
      <c r="A36" s="400" t="s">
        <v>49</v>
      </c>
      <c r="C36" s="593">
        <v>0</v>
      </c>
      <c r="D36" s="593"/>
      <c r="E36" s="593">
        <v>3153853132</v>
      </c>
      <c r="F36" s="593"/>
      <c r="G36" s="593">
        <v>0</v>
      </c>
      <c r="H36" s="593"/>
      <c r="I36" s="593">
        <v>3153853132</v>
      </c>
      <c r="K36" s="349">
        <v>1.5411486986776525E-2</v>
      </c>
      <c r="M36" s="593">
        <v>0</v>
      </c>
      <c r="N36" s="593"/>
      <c r="O36" s="593">
        <v>6809455625</v>
      </c>
      <c r="P36" s="593"/>
      <c r="Q36" s="593">
        <v>-2223569354</v>
      </c>
      <c r="R36" s="593"/>
      <c r="S36" s="593">
        <v>4585886271</v>
      </c>
      <c r="U36" s="401">
        <v>-2.1310579120372417E-2</v>
      </c>
      <c r="X36" s="598"/>
    </row>
    <row r="37" spans="1:24" ht="20.25" x14ac:dyDescent="0.25">
      <c r="A37" s="402" t="s">
        <v>50</v>
      </c>
      <c r="C37" s="593">
        <v>0</v>
      </c>
      <c r="D37" s="593"/>
      <c r="E37" s="593">
        <v>6512648478</v>
      </c>
      <c r="F37" s="593"/>
      <c r="G37" s="593">
        <v>0</v>
      </c>
      <c r="H37" s="593"/>
      <c r="I37" s="593">
        <v>6512648478</v>
      </c>
      <c r="K37" s="349">
        <v>3.1824436036594406E-2</v>
      </c>
      <c r="M37" s="593">
        <v>6662</v>
      </c>
      <c r="N37" s="593"/>
      <c r="O37" s="593">
        <v>1294627102</v>
      </c>
      <c r="P37" s="593"/>
      <c r="Q37" s="593">
        <v>-4980059126</v>
      </c>
      <c r="R37" s="593"/>
      <c r="S37" s="593">
        <v>-3685425362</v>
      </c>
      <c r="U37" s="403">
        <v>1.7126144027117797E-2</v>
      </c>
      <c r="X37" s="598"/>
    </row>
    <row r="38" spans="1:24" ht="20.25" x14ac:dyDescent="0.25">
      <c r="A38" s="404" t="s">
        <v>51</v>
      </c>
      <c r="C38" s="593">
        <v>0</v>
      </c>
      <c r="D38" s="593"/>
      <c r="E38" s="593">
        <v>1752622199</v>
      </c>
      <c r="F38" s="593"/>
      <c r="G38" s="593">
        <v>-967137848</v>
      </c>
      <c r="H38" s="593"/>
      <c r="I38" s="593">
        <v>785484351</v>
      </c>
      <c r="K38" s="349">
        <v>3.8383150220049956E-3</v>
      </c>
      <c r="M38" s="593">
        <v>1660</v>
      </c>
      <c r="N38" s="593"/>
      <c r="O38" s="593">
        <v>-4329481434</v>
      </c>
      <c r="P38" s="593"/>
      <c r="Q38" s="593">
        <v>-967137848</v>
      </c>
      <c r="R38" s="593"/>
      <c r="S38" s="593">
        <v>-5296617622</v>
      </c>
      <c r="U38" s="405">
        <v>2.4613342380027332E-2</v>
      </c>
      <c r="X38" s="598"/>
    </row>
    <row r="39" spans="1:24" ht="20.25" x14ac:dyDescent="0.25">
      <c r="A39" s="406" t="s">
        <v>52</v>
      </c>
      <c r="C39" s="593">
        <v>0</v>
      </c>
      <c r="D39" s="593"/>
      <c r="E39" s="593">
        <v>1639626676</v>
      </c>
      <c r="F39" s="593"/>
      <c r="G39" s="593">
        <v>0</v>
      </c>
      <c r="H39" s="593"/>
      <c r="I39" s="593">
        <v>1639626676</v>
      </c>
      <c r="K39" s="349">
        <v>8.0121312320974771E-3</v>
      </c>
      <c r="M39" s="593">
        <v>0</v>
      </c>
      <c r="N39" s="593"/>
      <c r="O39" s="593">
        <v>934646416</v>
      </c>
      <c r="P39" s="593"/>
      <c r="Q39" s="593">
        <v>-1886685100</v>
      </c>
      <c r="R39" s="593"/>
      <c r="S39" s="593">
        <v>-952038684</v>
      </c>
      <c r="U39" s="407">
        <v>4.4241166269945714E-3</v>
      </c>
      <c r="X39" s="598"/>
    </row>
    <row r="40" spans="1:24" ht="20.25" x14ac:dyDescent="0.25">
      <c r="A40" s="408" t="s">
        <v>53</v>
      </c>
      <c r="C40" s="593">
        <v>0</v>
      </c>
      <c r="D40" s="593"/>
      <c r="E40" s="593">
        <v>15229110003</v>
      </c>
      <c r="F40" s="593"/>
      <c r="G40" s="593">
        <v>0</v>
      </c>
      <c r="H40" s="593"/>
      <c r="I40" s="593">
        <v>15229110003</v>
      </c>
      <c r="K40" s="349">
        <v>7.441793286125116E-2</v>
      </c>
      <c r="M40" s="593">
        <v>0</v>
      </c>
      <c r="N40" s="593"/>
      <c r="O40" s="593">
        <v>7282110812</v>
      </c>
      <c r="P40" s="593"/>
      <c r="Q40" s="593">
        <v>0</v>
      </c>
      <c r="R40" s="593"/>
      <c r="S40" s="593">
        <v>7282110812</v>
      </c>
      <c r="U40" s="409">
        <v>-3.3839914348465845E-2</v>
      </c>
      <c r="X40" s="598"/>
    </row>
    <row r="41" spans="1:24" ht="20.25" x14ac:dyDescent="0.25">
      <c r="A41" s="410" t="s">
        <v>144</v>
      </c>
      <c r="C41" s="593">
        <v>0</v>
      </c>
      <c r="D41" s="593"/>
      <c r="E41" s="593">
        <v>15504568829</v>
      </c>
      <c r="F41" s="593"/>
      <c r="G41" s="593">
        <v>-5032058286</v>
      </c>
      <c r="H41" s="593"/>
      <c r="I41" s="593">
        <v>10472510543</v>
      </c>
      <c r="K41" s="349">
        <v>5.1174532610519942E-2</v>
      </c>
      <c r="M41" s="593">
        <v>25544950900</v>
      </c>
      <c r="N41" s="593"/>
      <c r="O41" s="593">
        <v>-38839521599</v>
      </c>
      <c r="P41" s="593"/>
      <c r="Q41" s="593">
        <v>-37116984556</v>
      </c>
      <c r="R41" s="593"/>
      <c r="S41" s="593">
        <v>-50411555255</v>
      </c>
      <c r="U41" s="411">
        <v>0.23426211932823213</v>
      </c>
      <c r="X41" s="598"/>
    </row>
    <row r="42" spans="1:24" ht="20.25" x14ac:dyDescent="0.25">
      <c r="A42" s="412" t="s">
        <v>145</v>
      </c>
      <c r="C42" s="593">
        <v>0</v>
      </c>
      <c r="D42" s="593"/>
      <c r="E42" s="593">
        <v>8410721305</v>
      </c>
      <c r="F42" s="593"/>
      <c r="G42" s="593">
        <v>0</v>
      </c>
      <c r="H42" s="593"/>
      <c r="I42" s="593">
        <v>8410721305</v>
      </c>
      <c r="K42" s="349">
        <v>4.1099479435560339E-2</v>
      </c>
      <c r="M42" s="593">
        <v>0</v>
      </c>
      <c r="N42" s="593"/>
      <c r="O42" s="593">
        <v>-12178251051</v>
      </c>
      <c r="P42" s="593"/>
      <c r="Q42" s="593">
        <v>0</v>
      </c>
      <c r="R42" s="593"/>
      <c r="S42" s="593">
        <v>-12178251051</v>
      </c>
      <c r="U42" s="413">
        <v>5.6592241332121353E-2</v>
      </c>
      <c r="X42" s="598"/>
    </row>
    <row r="43" spans="1:24" ht="20.25" x14ac:dyDescent="0.25">
      <c r="A43" s="414" t="s">
        <v>146</v>
      </c>
      <c r="C43" s="593">
        <v>0</v>
      </c>
      <c r="D43" s="593"/>
      <c r="E43" s="593">
        <v>1848933000</v>
      </c>
      <c r="F43" s="593"/>
      <c r="G43" s="593">
        <v>0</v>
      </c>
      <c r="H43" s="593"/>
      <c r="I43" s="593">
        <v>1848933000</v>
      </c>
      <c r="K43" s="349">
        <v>9.0349187727875712E-3</v>
      </c>
      <c r="M43" s="593">
        <v>0</v>
      </c>
      <c r="N43" s="593"/>
      <c r="O43" s="593">
        <v>-6202872000</v>
      </c>
      <c r="P43" s="593"/>
      <c r="Q43" s="593">
        <v>-1948605390</v>
      </c>
      <c r="R43" s="593"/>
      <c r="S43" s="593">
        <v>-8151477390</v>
      </c>
      <c r="U43" s="415">
        <v>3.7879854318681565E-2</v>
      </c>
      <c r="X43" s="598"/>
    </row>
    <row r="44" spans="1:24" ht="20.25" x14ac:dyDescent="0.25">
      <c r="A44" s="416" t="s">
        <v>55</v>
      </c>
      <c r="C44" s="593">
        <v>0</v>
      </c>
      <c r="D44" s="593"/>
      <c r="E44" s="593">
        <v>10465358400</v>
      </c>
      <c r="F44" s="593"/>
      <c r="G44" s="593">
        <v>0</v>
      </c>
      <c r="H44" s="593"/>
      <c r="I44" s="593">
        <v>10465358400</v>
      </c>
      <c r="K44" s="349">
        <v>5.113958324726213E-2</v>
      </c>
      <c r="M44" s="593">
        <v>0</v>
      </c>
      <c r="N44" s="593"/>
      <c r="O44" s="593">
        <v>-35512909801</v>
      </c>
      <c r="P44" s="593"/>
      <c r="Q44" s="593">
        <v>-381125782</v>
      </c>
      <c r="R44" s="593"/>
      <c r="S44" s="593">
        <v>-35894035583</v>
      </c>
      <c r="U44" s="417">
        <v>0.16679931425211403</v>
      </c>
      <c r="X44" s="598"/>
    </row>
    <row r="45" spans="1:24" ht="20.25" x14ac:dyDescent="0.25">
      <c r="A45" s="418" t="s">
        <v>147</v>
      </c>
      <c r="C45" s="593">
        <v>0</v>
      </c>
      <c r="D45" s="593"/>
      <c r="E45" s="593">
        <v>574560900</v>
      </c>
      <c r="F45" s="593"/>
      <c r="G45" s="593">
        <v>0</v>
      </c>
      <c r="H45" s="593"/>
      <c r="I45" s="593">
        <v>574560900</v>
      </c>
      <c r="K45" s="349">
        <v>2.8076252960597937E-3</v>
      </c>
      <c r="M45" s="593">
        <v>0</v>
      </c>
      <c r="N45" s="593"/>
      <c r="O45" s="593">
        <v>-9327489246</v>
      </c>
      <c r="P45" s="593"/>
      <c r="Q45" s="593">
        <v>-156848414</v>
      </c>
      <c r="R45" s="593"/>
      <c r="S45" s="593">
        <v>-9484337660</v>
      </c>
      <c r="U45" s="419">
        <v>4.4073646000750942E-2</v>
      </c>
      <c r="X45" s="598"/>
    </row>
    <row r="46" spans="1:24" ht="20.25" x14ac:dyDescent="0.25">
      <c r="A46" s="420" t="s">
        <v>58</v>
      </c>
      <c r="C46" s="593">
        <v>0</v>
      </c>
      <c r="D46" s="593"/>
      <c r="E46" s="593">
        <v>889986981</v>
      </c>
      <c r="F46" s="593"/>
      <c r="G46" s="593">
        <v>0</v>
      </c>
      <c r="H46" s="593"/>
      <c r="I46" s="593">
        <v>889986981</v>
      </c>
      <c r="K46" s="349">
        <v>4.3489732089661637E-3</v>
      </c>
      <c r="M46" s="593">
        <v>0</v>
      </c>
      <c r="N46" s="593"/>
      <c r="O46" s="593">
        <v>-4148487702</v>
      </c>
      <c r="P46" s="593"/>
      <c r="Q46" s="593">
        <v>0</v>
      </c>
      <c r="R46" s="593"/>
      <c r="S46" s="593">
        <v>-4148487702</v>
      </c>
      <c r="U46" s="421">
        <v>1.9277991249461352E-2</v>
      </c>
      <c r="X46" s="598"/>
    </row>
    <row r="47" spans="1:24" ht="37.5" x14ac:dyDescent="0.25">
      <c r="A47" s="422" t="s">
        <v>59</v>
      </c>
      <c r="C47" s="593">
        <v>0</v>
      </c>
      <c r="D47" s="593"/>
      <c r="E47" s="593">
        <v>-81227967</v>
      </c>
      <c r="F47" s="593"/>
      <c r="G47" s="593">
        <v>775835367</v>
      </c>
      <c r="H47" s="593"/>
      <c r="I47" s="593">
        <v>694607400</v>
      </c>
      <c r="K47" s="349">
        <v>3.394239508936866E-3</v>
      </c>
      <c r="M47" s="593">
        <v>0</v>
      </c>
      <c r="N47" s="593"/>
      <c r="O47" s="593">
        <v>5021939764</v>
      </c>
      <c r="P47" s="593"/>
      <c r="Q47" s="593">
        <v>84263375</v>
      </c>
      <c r="R47" s="593"/>
      <c r="S47" s="593">
        <v>5106203139</v>
      </c>
      <c r="U47" s="423">
        <v>-2.3728487705087595E-2</v>
      </c>
      <c r="X47" s="598"/>
    </row>
    <row r="48" spans="1:24" ht="20.25" x14ac:dyDescent="0.25">
      <c r="A48" s="424" t="s">
        <v>60</v>
      </c>
      <c r="C48" s="593">
        <v>0</v>
      </c>
      <c r="D48" s="593"/>
      <c r="E48" s="593">
        <v>42259314856</v>
      </c>
      <c r="F48" s="593"/>
      <c r="G48" s="593">
        <v>0</v>
      </c>
      <c r="H48" s="593"/>
      <c r="I48" s="593">
        <v>42259314856</v>
      </c>
      <c r="K48" s="349">
        <v>0.20650260291617659</v>
      </c>
      <c r="M48" s="593">
        <v>0</v>
      </c>
      <c r="N48" s="593"/>
      <c r="O48" s="593">
        <v>56229516645</v>
      </c>
      <c r="P48" s="593"/>
      <c r="Q48" s="593">
        <v>0</v>
      </c>
      <c r="R48" s="593"/>
      <c r="S48" s="593">
        <v>56229516645</v>
      </c>
      <c r="U48" s="425">
        <v>-0.26129814228957582</v>
      </c>
      <c r="X48" s="598"/>
    </row>
    <row r="49" spans="1:24" ht="20.25" x14ac:dyDescent="0.25">
      <c r="A49" s="426" t="s">
        <v>62</v>
      </c>
      <c r="C49" s="593">
        <v>0</v>
      </c>
      <c r="D49" s="593"/>
      <c r="E49" s="593">
        <v>3603417796</v>
      </c>
      <c r="F49" s="593"/>
      <c r="G49" s="593">
        <v>0</v>
      </c>
      <c r="H49" s="593"/>
      <c r="I49" s="593">
        <v>3603417796</v>
      </c>
      <c r="K49" s="349">
        <v>1.760831089675895E-2</v>
      </c>
      <c r="M49" s="593">
        <v>0</v>
      </c>
      <c r="N49" s="593"/>
      <c r="O49" s="593">
        <v>2041592675</v>
      </c>
      <c r="P49" s="593"/>
      <c r="Q49" s="593">
        <v>0</v>
      </c>
      <c r="R49" s="593"/>
      <c r="S49" s="593">
        <v>2041592675</v>
      </c>
      <c r="U49" s="427">
        <v>-9.4872658546486383E-3</v>
      </c>
      <c r="X49" s="598"/>
    </row>
    <row r="50" spans="1:24" ht="20.25" x14ac:dyDescent="0.25">
      <c r="A50" s="428" t="s">
        <v>63</v>
      </c>
      <c r="C50" s="593">
        <v>0</v>
      </c>
      <c r="D50" s="593"/>
      <c r="E50" s="593">
        <v>3621400891</v>
      </c>
      <c r="F50" s="593"/>
      <c r="G50" s="593">
        <v>0</v>
      </c>
      <c r="H50" s="593"/>
      <c r="I50" s="593">
        <v>3621400891</v>
      </c>
      <c r="K50" s="349">
        <v>1.7696186337679914E-2</v>
      </c>
      <c r="M50" s="593">
        <v>2272</v>
      </c>
      <c r="N50" s="593"/>
      <c r="O50" s="593">
        <v>-6910499214</v>
      </c>
      <c r="P50" s="593"/>
      <c r="Q50" s="593">
        <v>0</v>
      </c>
      <c r="R50" s="593"/>
      <c r="S50" s="593">
        <v>-6910496942</v>
      </c>
      <c r="U50" s="429">
        <v>3.2113027480611643E-2</v>
      </c>
      <c r="X50" s="598"/>
    </row>
    <row r="51" spans="1:24" ht="37.5" x14ac:dyDescent="0.25">
      <c r="A51" s="430" t="s">
        <v>21</v>
      </c>
      <c r="C51" s="593">
        <v>0</v>
      </c>
      <c r="D51" s="593"/>
      <c r="E51" s="593">
        <v>0</v>
      </c>
      <c r="F51" s="593"/>
      <c r="G51" s="593">
        <v>0</v>
      </c>
      <c r="H51" s="593"/>
      <c r="I51" s="593">
        <v>0</v>
      </c>
      <c r="K51" s="349">
        <v>0</v>
      </c>
      <c r="L51" s="1"/>
      <c r="M51" s="593">
        <v>0</v>
      </c>
      <c r="N51" s="593"/>
      <c r="O51" s="593">
        <v>-183077</v>
      </c>
      <c r="P51" s="593"/>
      <c r="Q51" s="593">
        <v>0</v>
      </c>
      <c r="R51" s="593"/>
      <c r="S51" s="593">
        <v>-183077</v>
      </c>
      <c r="U51" s="431">
        <v>8.5075744644876756E-7</v>
      </c>
      <c r="X51" s="598"/>
    </row>
    <row r="52" spans="1:24" ht="20.25" x14ac:dyDescent="0.25">
      <c r="A52" s="432" t="s">
        <v>148</v>
      </c>
      <c r="C52" s="593">
        <v>0</v>
      </c>
      <c r="D52" s="593"/>
      <c r="E52" s="593">
        <v>0</v>
      </c>
      <c r="F52" s="593"/>
      <c r="G52" s="593">
        <v>0</v>
      </c>
      <c r="H52" s="593"/>
      <c r="I52" s="593">
        <v>0</v>
      </c>
      <c r="K52" s="349">
        <v>0</v>
      </c>
      <c r="L52" s="1"/>
      <c r="M52" s="593">
        <v>0</v>
      </c>
      <c r="N52" s="593"/>
      <c r="O52" s="593">
        <v>0</v>
      </c>
      <c r="P52" s="593"/>
      <c r="Q52" s="593">
        <v>-4882085198</v>
      </c>
      <c r="R52" s="593"/>
      <c r="S52" s="593">
        <v>-4882085198</v>
      </c>
      <c r="U52" s="433">
        <v>2.2687013313500908E-2</v>
      </c>
      <c r="X52" s="598"/>
    </row>
    <row r="53" spans="1:24" ht="37.5" x14ac:dyDescent="0.25">
      <c r="A53" s="434" t="s">
        <v>22</v>
      </c>
      <c r="C53" s="593">
        <v>0</v>
      </c>
      <c r="D53" s="593"/>
      <c r="E53" s="593">
        <v>0</v>
      </c>
      <c r="F53" s="593"/>
      <c r="G53" s="593">
        <v>0</v>
      </c>
      <c r="H53" s="593"/>
      <c r="I53" s="593">
        <v>0</v>
      </c>
      <c r="K53" s="349">
        <v>0</v>
      </c>
      <c r="L53" s="1"/>
      <c r="M53" s="593">
        <v>0</v>
      </c>
      <c r="N53" s="593"/>
      <c r="O53" s="593">
        <v>-370512</v>
      </c>
      <c r="P53" s="593"/>
      <c r="Q53" s="593">
        <v>0</v>
      </c>
      <c r="R53" s="593"/>
      <c r="S53" s="593">
        <v>-370512</v>
      </c>
      <c r="U53" s="435">
        <v>1.7217664862250625E-6</v>
      </c>
      <c r="X53" s="598"/>
    </row>
    <row r="54" spans="1:24" ht="20.25" x14ac:dyDescent="0.25">
      <c r="A54" s="436" t="s">
        <v>149</v>
      </c>
      <c r="C54" s="593">
        <v>0</v>
      </c>
      <c r="D54" s="593"/>
      <c r="E54" s="593">
        <v>0</v>
      </c>
      <c r="F54" s="593"/>
      <c r="G54" s="593">
        <v>0</v>
      </c>
      <c r="H54" s="593"/>
      <c r="I54" s="593">
        <v>0</v>
      </c>
      <c r="K54" s="349">
        <v>0</v>
      </c>
      <c r="L54" s="1"/>
      <c r="M54" s="593">
        <v>0</v>
      </c>
      <c r="N54" s="593"/>
      <c r="O54" s="593">
        <v>-174554</v>
      </c>
      <c r="P54" s="593"/>
      <c r="Q54" s="593">
        <v>0</v>
      </c>
      <c r="R54" s="593"/>
      <c r="S54" s="593">
        <v>-174554</v>
      </c>
      <c r="U54" s="437">
        <v>8.1115112934676769E-7</v>
      </c>
      <c r="X54" s="598"/>
    </row>
    <row r="55" spans="1:24" ht="20.25" x14ac:dyDescent="0.25">
      <c r="A55" s="438" t="s">
        <v>131</v>
      </c>
      <c r="C55" s="593">
        <v>0</v>
      </c>
      <c r="D55" s="593"/>
      <c r="E55" s="593">
        <v>0</v>
      </c>
      <c r="F55" s="593"/>
      <c r="G55" s="593">
        <v>0</v>
      </c>
      <c r="H55" s="593"/>
      <c r="I55" s="593">
        <v>0</v>
      </c>
      <c r="K55" s="349">
        <v>0</v>
      </c>
      <c r="L55" s="1"/>
      <c r="M55" s="593">
        <v>0</v>
      </c>
      <c r="N55" s="593"/>
      <c r="O55" s="593">
        <v>0</v>
      </c>
      <c r="P55" s="593"/>
      <c r="Q55" s="593">
        <v>3167704000</v>
      </c>
      <c r="R55" s="593"/>
      <c r="S55" s="593">
        <v>3167704000</v>
      </c>
      <c r="U55" s="439">
        <v>-1.4720296739325785E-2</v>
      </c>
      <c r="X55" s="598"/>
    </row>
    <row r="56" spans="1:24" ht="37.5" x14ac:dyDescent="0.25">
      <c r="A56" s="440" t="s">
        <v>132</v>
      </c>
      <c r="C56" s="593">
        <v>0</v>
      </c>
      <c r="D56" s="593"/>
      <c r="E56" s="593">
        <v>0</v>
      </c>
      <c r="F56" s="593"/>
      <c r="G56" s="593">
        <v>0</v>
      </c>
      <c r="H56" s="593"/>
      <c r="I56" s="593">
        <v>0</v>
      </c>
      <c r="K56" s="349">
        <v>0</v>
      </c>
      <c r="L56" s="1"/>
      <c r="M56" s="593">
        <v>0</v>
      </c>
      <c r="N56" s="593"/>
      <c r="O56" s="593">
        <v>0</v>
      </c>
      <c r="P56" s="593"/>
      <c r="Q56" s="593">
        <v>-8828034440</v>
      </c>
      <c r="R56" s="593"/>
      <c r="S56" s="593">
        <v>-8828034440</v>
      </c>
      <c r="U56" s="441">
        <v>4.10238098577985E-2</v>
      </c>
      <c r="X56" s="598"/>
    </row>
    <row r="57" spans="1:24" ht="20.25" x14ac:dyDescent="0.25">
      <c r="A57" s="442" t="s">
        <v>150</v>
      </c>
      <c r="C57" s="593">
        <v>0</v>
      </c>
      <c r="D57" s="593"/>
      <c r="E57" s="593">
        <v>0</v>
      </c>
      <c r="F57" s="593"/>
      <c r="G57" s="593">
        <v>0</v>
      </c>
      <c r="H57" s="593"/>
      <c r="I57" s="593">
        <v>0</v>
      </c>
      <c r="K57" s="349">
        <v>0</v>
      </c>
      <c r="L57" s="1"/>
      <c r="M57" s="593">
        <v>8320</v>
      </c>
      <c r="N57" s="593"/>
      <c r="O57" s="593">
        <v>0</v>
      </c>
      <c r="P57" s="593"/>
      <c r="Q57" s="593">
        <v>0</v>
      </c>
      <c r="R57" s="593"/>
      <c r="S57" s="593">
        <v>8320</v>
      </c>
      <c r="U57" s="443">
        <v>-3.8662977623916418E-8</v>
      </c>
      <c r="X57" s="598"/>
    </row>
    <row r="58" spans="1:24" ht="20.25" x14ac:dyDescent="0.25">
      <c r="A58" s="444" t="s">
        <v>133</v>
      </c>
      <c r="C58" s="593">
        <v>0</v>
      </c>
      <c r="D58" s="593"/>
      <c r="E58" s="593">
        <v>0</v>
      </c>
      <c r="F58" s="593"/>
      <c r="G58" s="593">
        <v>0</v>
      </c>
      <c r="H58" s="593"/>
      <c r="I58" s="593">
        <v>0</v>
      </c>
      <c r="K58" s="349">
        <v>0</v>
      </c>
      <c r="L58" s="1"/>
      <c r="M58" s="593">
        <v>0</v>
      </c>
      <c r="N58" s="593"/>
      <c r="O58" s="593">
        <v>0</v>
      </c>
      <c r="P58" s="593"/>
      <c r="Q58" s="593">
        <v>-2255264033</v>
      </c>
      <c r="R58" s="593"/>
      <c r="S58" s="593">
        <v>-2255264033</v>
      </c>
      <c r="U58" s="445">
        <v>1.0480195053353666E-2</v>
      </c>
      <c r="X58" s="598"/>
    </row>
    <row r="59" spans="1:24" ht="20.25" x14ac:dyDescent="0.25">
      <c r="A59" s="446" t="s">
        <v>151</v>
      </c>
      <c r="C59" s="593">
        <v>0</v>
      </c>
      <c r="D59" s="593"/>
      <c r="E59" s="593">
        <v>0</v>
      </c>
      <c r="F59" s="593"/>
      <c r="G59" s="593">
        <v>0</v>
      </c>
      <c r="H59" s="593"/>
      <c r="I59" s="593">
        <v>0</v>
      </c>
      <c r="K59" s="349">
        <v>0</v>
      </c>
      <c r="L59" s="1"/>
      <c r="M59" s="593">
        <v>2959</v>
      </c>
      <c r="N59" s="593"/>
      <c r="O59" s="593">
        <v>0</v>
      </c>
      <c r="P59" s="593"/>
      <c r="Q59" s="593">
        <v>0</v>
      </c>
      <c r="R59" s="593"/>
      <c r="S59" s="593">
        <v>2959</v>
      </c>
      <c r="U59" s="447">
        <v>-1.3750450816005853E-8</v>
      </c>
      <c r="X59" s="598"/>
    </row>
    <row r="60" spans="1:24" ht="20.25" x14ac:dyDescent="0.25">
      <c r="A60" s="448" t="s">
        <v>152</v>
      </c>
      <c r="C60" s="593">
        <v>0</v>
      </c>
      <c r="D60" s="593"/>
      <c r="E60" s="593">
        <v>0</v>
      </c>
      <c r="F60" s="593"/>
      <c r="G60" s="593">
        <v>0</v>
      </c>
      <c r="H60" s="593"/>
      <c r="I60" s="593">
        <v>0</v>
      </c>
      <c r="K60" s="349">
        <v>0</v>
      </c>
      <c r="L60" s="1"/>
      <c r="M60" s="593">
        <v>27338</v>
      </c>
      <c r="N60" s="593"/>
      <c r="O60" s="593">
        <v>0</v>
      </c>
      <c r="P60" s="593"/>
      <c r="Q60" s="593">
        <v>0</v>
      </c>
      <c r="R60" s="593"/>
      <c r="S60" s="593">
        <v>27338</v>
      </c>
      <c r="U60" s="449">
        <v>-1.2703948104358498E-7</v>
      </c>
      <c r="X60" s="598"/>
    </row>
    <row r="61" spans="1:24" ht="21" thickBot="1" x14ac:dyDescent="0.3">
      <c r="A61" s="450" t="s">
        <v>64</v>
      </c>
      <c r="C61" s="601">
        <f>SUM(C9:$C$60)</f>
        <v>53082912000</v>
      </c>
      <c r="D61" s="593"/>
      <c r="E61" s="601">
        <f>SUM(E9:$E$60)</f>
        <v>170993624848</v>
      </c>
      <c r="F61" s="593"/>
      <c r="G61" s="601">
        <f>SUM(G9:$G$60)</f>
        <v>-19474034040</v>
      </c>
      <c r="H61" s="593"/>
      <c r="I61" s="601">
        <f>SUM(I9:$I$60)</f>
        <v>204602502808</v>
      </c>
      <c r="K61" s="615">
        <v>0.99980204451936394</v>
      </c>
      <c r="M61" s="601">
        <f>SUM(M9:$M$60)</f>
        <v>83308907821</v>
      </c>
      <c r="N61" s="593"/>
      <c r="O61" s="601">
        <f>SUM(O9:$O$60)</f>
        <v>-174492275917</v>
      </c>
      <c r="P61" s="593"/>
      <c r="Q61" s="601">
        <f>SUM(Q9:$Q$60)</f>
        <v>-124383774149</v>
      </c>
      <c r="R61" s="593"/>
      <c r="S61" s="601">
        <f>SUM(S9:$S$60)</f>
        <v>-215567142245</v>
      </c>
      <c r="U61" s="451">
        <f>SUM(U9:$U$60)</f>
        <v>1.0017388938786114</v>
      </c>
      <c r="W61" s="598"/>
      <c r="X61" s="598"/>
    </row>
    <row r="62" spans="1:24" ht="19.5" thickTop="1" x14ac:dyDescent="0.25">
      <c r="C62" s="452"/>
      <c r="E62" s="453"/>
      <c r="G62" s="454"/>
      <c r="I62" s="455"/>
      <c r="K62" s="456"/>
      <c r="M62" s="452"/>
      <c r="O62" s="452"/>
      <c r="Q62" s="453"/>
      <c r="S62" s="457"/>
      <c r="U62" s="458"/>
    </row>
    <row r="65" spans="3:19" x14ac:dyDescent="0.25">
      <c r="C65" s="596"/>
      <c r="D65" s="596"/>
      <c r="E65" s="596"/>
      <c r="F65" s="596"/>
      <c r="G65" s="596"/>
      <c r="H65" s="596"/>
      <c r="I65" s="596"/>
      <c r="J65" s="596"/>
      <c r="K65" s="596"/>
      <c r="L65" s="596"/>
      <c r="M65" s="596"/>
      <c r="N65" s="596"/>
      <c r="O65" s="596"/>
      <c r="P65" s="596"/>
      <c r="Q65" s="596"/>
      <c r="R65" s="596"/>
      <c r="S65" s="596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2022-03-27T05:11:39Z</dcterms:created>
  <dcterms:modified xsi:type="dcterms:W3CDTF">2022-03-27T08:32:03Z</dcterms:modified>
</cp:coreProperties>
</file>