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39997A15-710C-4567-ADDE-ECC10C7342E4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'1'!$A$1:$W$59</definedName>
    <definedName name="_xlnm.Print_Area" localSheetId="2">'2'!$A$1:$R$19</definedName>
    <definedName name="_xlnm.Print_Area" localSheetId="4">'4'!$A$1:$S$18</definedName>
    <definedName name="_xlnm.Print_Area" localSheetId="5">'5'!$A$1:$R$14</definedName>
    <definedName name="_xlnm.Print_Area" localSheetId="6">'6'!$A$1:$Q$49</definedName>
    <definedName name="_xlnm.Print_Area" localSheetId="7">'7'!$A$1:$Q$59</definedName>
    <definedName name="_xlnm.Print_Area" localSheetId="8">'8'!$A$1:$U$67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8" l="1"/>
  <c r="G8" i="8"/>
  <c r="E12" i="8"/>
  <c r="C13" i="16"/>
  <c r="E13" i="16"/>
  <c r="K10" i="15" l="1"/>
  <c r="K11" i="15"/>
  <c r="K12" i="15"/>
  <c r="K9" i="15"/>
  <c r="G10" i="15"/>
  <c r="G11" i="15"/>
  <c r="G12" i="15"/>
  <c r="G9" i="15"/>
  <c r="I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9" i="12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9" i="11"/>
  <c r="S18" i="9"/>
  <c r="Q18" i="9"/>
  <c r="O18" i="9"/>
  <c r="I18" i="9"/>
  <c r="K18" i="9"/>
  <c r="L22" i="9"/>
  <c r="S10" i="9"/>
  <c r="S11" i="9"/>
  <c r="S12" i="9"/>
  <c r="S13" i="9"/>
  <c r="S14" i="9"/>
  <c r="S15" i="9"/>
  <c r="S16" i="9"/>
  <c r="S17" i="9"/>
  <c r="S9" i="9"/>
  <c r="R14" i="6"/>
  <c r="J14" i="6"/>
  <c r="U64" i="13" l="1"/>
  <c r="M18" i="9"/>
  <c r="W58" i="2"/>
  <c r="I13" i="15" l="1"/>
  <c r="E13" i="15"/>
  <c r="S64" i="13"/>
  <c r="Q64" i="13"/>
  <c r="O64" i="13"/>
  <c r="M64" i="13"/>
  <c r="K64" i="13"/>
  <c r="I64" i="13"/>
  <c r="G64" i="13"/>
  <c r="E64" i="13"/>
  <c r="C64" i="13"/>
  <c r="Q55" i="12"/>
  <c r="O55" i="12"/>
  <c r="M55" i="12"/>
  <c r="K55" i="12"/>
  <c r="I55" i="12"/>
  <c r="G55" i="12"/>
  <c r="E55" i="12"/>
  <c r="C55" i="12"/>
  <c r="Q45" i="11"/>
  <c r="O45" i="11"/>
  <c r="M45" i="11"/>
  <c r="K45" i="11"/>
  <c r="I45" i="11"/>
  <c r="G45" i="11"/>
  <c r="E45" i="11"/>
  <c r="C45" i="11"/>
  <c r="R13" i="10"/>
  <c r="P13" i="10"/>
  <c r="N13" i="10"/>
  <c r="L13" i="10"/>
  <c r="J13" i="10"/>
  <c r="H13" i="10"/>
  <c r="I11" i="8"/>
  <c r="G11" i="8"/>
  <c r="I10" i="8"/>
  <c r="G10" i="8"/>
  <c r="I9" i="8"/>
  <c r="G9" i="8"/>
  <c r="P14" i="6"/>
  <c r="N14" i="6"/>
  <c r="L14" i="6"/>
  <c r="U58" i="2"/>
  <c r="S58" i="2"/>
  <c r="Q58" i="2"/>
  <c r="O58" i="2"/>
  <c r="M58" i="2"/>
  <c r="L58" i="2"/>
  <c r="J58" i="2"/>
  <c r="I58" i="2"/>
  <c r="G58" i="2"/>
  <c r="E58" i="2"/>
  <c r="C58" i="2"/>
  <c r="G12" i="8" l="1"/>
  <c r="I12" i="8"/>
  <c r="G13" i="15" l="1"/>
  <c r="K13" i="15"/>
</calcChain>
</file>

<file path=xl/sharedStrings.xml><?xml version="1.0" encoding="utf-8"?>
<sst xmlns="http://schemas.openxmlformats.org/spreadsheetml/2006/main" count="418" uniqueCount="174">
  <si>
    <t>‫صندوق سرمايه گذاري رشد سامان</t>
  </si>
  <si>
    <t>‫صورت وضعیت پورتفوی</t>
  </si>
  <si>
    <t>‫برای ماه منتهی به 1401/02/31</t>
  </si>
  <si>
    <t>‫1- سرمایه گذاری ها</t>
  </si>
  <si>
    <t>‫1-1- سرمایه گذاری در سهام و حق تقدم سهام</t>
  </si>
  <si>
    <t>‫1401/01/31</t>
  </si>
  <si>
    <t>‫تغییرات طی دوره</t>
  </si>
  <si>
    <t>‫1401/02/31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</si>
  <si>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</si>
  <si>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</si>
  <si>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</si>
  <si>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</si>
  <si>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</si>
  <si>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</si>
  <si>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</si>
  <si>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</si>
  <si>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</si>
  <si>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</si>
  <si>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</si>
  <si>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</si>
  <si>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</si>
  <si>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</si>
  <si>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</si>
  <si>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‫تامين سرمايه بانك ملت</t>
  </si>
  <si>
    <t>‫تامين سرمايه خليج فارس-پذيره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</si>
  <si>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</si>
  <si>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</si>
  <si>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</si>
  <si>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</si>
  <si>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‫داده گسترعصرنوين-هاي وب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</si>
  <si>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</si>
  <si>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</si>
  <si>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</si>
  <si>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</si>
  <si>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</si>
  <si>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مازندران</t>
  </si>
  <si>
    <t>‫سيمرغ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</si>
  <si>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</si>
  <si>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</si>
  <si>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</si>
  <si>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</si>
  <si>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</si>
  <si>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‫صنعت غذايي كورش</t>
  </si>
  <si>
    <t>‫فولاد مباركه</t>
  </si>
  <si>
    <t>‫كوير تاير</t>
  </si>
  <si>
    <t>‫كيميدارو</t>
  </si>
  <si>
    <t>‫مخابرات</t>
  </si>
  <si>
    <t>‫مس شهيد باهنر</t>
  </si>
  <si>
    <t>‫ملي مس</t>
  </si>
  <si>
    <t>‫مپنا</t>
  </si>
  <si>
    <t>‫نفت اصفهان</t>
  </si>
  <si>
    <t>‫نفت بهران</t>
  </si>
  <si>
    <t>‫نفت تبريز</t>
  </si>
  <si>
    <t>‫نفت تبريز (تقدم)</t>
  </si>
  <si>
    <t>‫نفت تهران</t>
  </si>
  <si>
    <t>‫نفت و گاز پارسیان</t>
  </si>
  <si>
    <t>‫پتروشيمي غدير</t>
  </si>
  <si>
    <t>‫پتروشیمی تامین</t>
  </si>
  <si>
    <t>‫پديده شيمي قرن</t>
  </si>
  <si>
    <t>‫پرداخت الكترونيك سامان كيش</t>
  </si>
  <si>
    <t>‫چادرملو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</si>
  <si>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</si>
  <si>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</si>
  <si>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</si>
  <si>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</si>
  <si>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</si>
  <si>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</si>
  <si>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</si>
  <si>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</si>
  <si>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</si>
  <si>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</si>
  <si>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</si>
  <si>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</si>
  <si>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</si>
  <si>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</si>
  <si>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</si>
  <si>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</si>
  <si>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</si>
  <si>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</si>
  <si>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</si>
  <si>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</si>
  <si>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</si>
  <si>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</si>
  <si>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</si>
  <si>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</si>
  <si>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</si>
  <si>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</si>
  <si>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</si>
  <si>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</si>
  <si>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</si>
  <si>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</si>
  <si>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</si>
  <si>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</si>
  <si>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</si>
  <si>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</si>
  <si>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</si>
  <si>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</si>
  <si>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</si>
  <si>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</si>
  <si>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</si>
  <si>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</si>
  <si>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</si>
  <si>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</si>
  <si>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</si>
  <si>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</si>
  <si>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</si>
  <si>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</si>
  <si>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</si>
  <si>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</si>
  <si>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</si>
  <si>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</si>
  <si>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</si>
  <si>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</si>
  <si>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‫1400/11/09</t>
  </si>
  <si>
    <t>‫1400/09/06</t>
  </si>
  <si>
    <t>‫1400/12/23</t>
  </si>
  <si>
    <t>‫1401/01/24</t>
  </si>
  <si>
    <t>‫1400/12/24</t>
  </si>
  <si>
    <t>‫1400/12/11</t>
  </si>
  <si>
    <t>‫1400/10/29</t>
  </si>
  <si>
    <t>‫1400/12/26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</si>
  <si>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</si>
  <si>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</si>
  <si>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</si>
  <si>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</si>
  <si>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</si>
  <si>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‫1401/02/01</t>
  </si>
  <si>
    <t>‫-</t>
  </si>
  <si>
    <t>‫كوتاه مدت-1-1792880-810-829-سامان</t>
  </si>
  <si>
    <t>‫كوتاه مدت-1-1792880-819-821-سامان</t>
  </si>
  <si>
    <t>‫1401/02/11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</si>
  <si>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</si>
  <si>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</si>
  <si>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</si>
  <si>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</si>
  <si>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</si>
  <si>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‫بیمه اتکایی ایرانیان</t>
  </si>
  <si>
    <t>‫تجلي توسعه معادن و فلزات</t>
  </si>
  <si>
    <t>‫ريل پرداز نو آفرين</t>
  </si>
  <si>
    <t>‫سرمايه گذاري كشاورزي كوثر</t>
  </si>
  <si>
    <t>‫فولاد خوزستان</t>
  </si>
  <si>
    <t>‫كي بي سي</t>
  </si>
  <si>
    <t>‫پتروشیمی مارون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</si>
  <si>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</si>
  <si>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</si>
  <si>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</si>
  <si>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</si>
  <si>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</si>
  <si>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</si>
  <si>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</si>
  <si>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</si>
  <si>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</si>
  <si>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</si>
  <si>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</si>
  <si>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</si>
  <si>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</si>
  <si>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‫بيمه اتكايي ايرانيان</t>
  </si>
  <si>
    <t>‫تامين سرمايه خليج فارس</t>
  </si>
  <si>
    <t>‫شيشه همدان</t>
  </si>
  <si>
    <t>‫نسوز آذر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</si>
  <si>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</si>
  <si>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</si>
  <si>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</si>
  <si>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</si>
  <si>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</si>
  <si>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</si>
  <si>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</si>
  <si>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</si>
  <si>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</si>
  <si>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</si>
  <si>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</si>
  <si>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</si>
  <si>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سایر</t>
  </si>
  <si>
    <t xml:space="preserve">تنزیل سود سهام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</si>
</sst>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42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9"/>
      <color rgb="FF000000"/>
      <name val="Tahoma"/>
      <family val="2"/>
    </font>
    <font>
      <sz val="9"/>
      <color rgb="FF005EBB"/>
      <name val="Tahoma"/>
      <family val="2"/>
    </font>
    <font>
      <sz val="13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3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87" fillId="0" borderId="4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3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 wrapText="1"/>
    </xf>
    <xf numFmtId="37" fontId="129" fillId="0" borderId="1" xfId="0" applyNumberFormat="1" applyFont="1" applyBorder="1" applyAlignment="1">
      <alignment horizontal="center" vertical="center" wrapText="1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0" xfId="0" applyNumberFormat="1" applyFont="1" applyAlignment="1">
      <alignment horizontal="right" vertical="center"/>
    </xf>
    <xf numFmtId="37" fontId="133" fillId="0" borderId="0" xfId="0" applyNumberFormat="1" applyFont="1" applyAlignment="1">
      <alignment horizontal="right" vertical="center"/>
    </xf>
    <xf numFmtId="37" fontId="134" fillId="0" borderId="1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37" fillId="0" borderId="4" xfId="0" applyNumberFormat="1" applyFont="1" applyBorder="1" applyAlignment="1">
      <alignment horizontal="center" vertical="center"/>
    </xf>
    <xf numFmtId="37" fontId="145" fillId="0" borderId="1" xfId="0" applyNumberFormat="1" applyFont="1" applyBorder="1" applyAlignment="1">
      <alignment horizontal="center" vertical="center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1" xfId="0" applyNumberFormat="1" applyFont="1" applyBorder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3" xfId="0" applyNumberFormat="1" applyFont="1" applyBorder="1" applyAlignment="1">
      <alignment horizontal="center" vertical="center"/>
    </xf>
    <xf numFmtId="37" fontId="170" fillId="0" borderId="0" xfId="0" applyNumberFormat="1" applyFont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 wrapText="1"/>
    </xf>
    <xf numFmtId="37" fontId="174" fillId="0" borderId="1" xfId="0" applyNumberFormat="1" applyFont="1" applyBorder="1" applyAlignment="1">
      <alignment horizontal="center" vertical="center" wrapText="1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1" xfId="0" applyNumberFormat="1" applyFont="1" applyBorder="1" applyAlignment="1">
      <alignment horizontal="center" vertical="center" wrapText="1"/>
    </xf>
    <xf numFmtId="37" fontId="178" fillId="0" borderId="1" xfId="0" applyNumberFormat="1" applyFont="1" applyBorder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0" xfId="0" applyNumberFormat="1" applyFont="1" applyAlignment="1">
      <alignment horizontal="center" vertical="center" wrapText="1"/>
    </xf>
    <xf numFmtId="37" fontId="181" fillId="0" borderId="0" xfId="0" applyNumberFormat="1" applyFont="1" applyAlignment="1">
      <alignment horizontal="center" vertical="center" wrapText="1"/>
    </xf>
    <xf numFmtId="37" fontId="182" fillId="0" borderId="0" xfId="0" applyNumberFormat="1" applyFont="1" applyAlignment="1">
      <alignment horizontal="center" vertical="center" wrapText="1"/>
    </xf>
    <xf numFmtId="37" fontId="183" fillId="0" borderId="3" xfId="0" applyNumberFormat="1" applyFont="1" applyBorder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3" xfId="0" applyNumberFormat="1" applyFont="1" applyBorder="1" applyAlignment="1">
      <alignment horizontal="center" vertical="center"/>
    </xf>
    <xf numFmtId="37" fontId="236" fillId="0" borderId="4" xfId="0" applyNumberFormat="1" applyFont="1" applyBorder="1" applyAlignment="1">
      <alignment horizontal="center" vertical="center"/>
    </xf>
    <xf numFmtId="37" fontId="237" fillId="0" borderId="4" xfId="0" applyNumberFormat="1" applyFont="1" applyBorder="1" applyAlignment="1">
      <alignment horizontal="center" vertical="center"/>
    </xf>
    <xf numFmtId="37" fontId="238" fillId="0" borderId="4" xfId="0" applyNumberFormat="1" applyFont="1" applyBorder="1" applyAlignment="1">
      <alignment horizontal="center" vertical="center"/>
    </xf>
    <xf numFmtId="37" fontId="239" fillId="0" borderId="4" xfId="0" applyNumberFormat="1" applyFont="1" applyBorder="1" applyAlignment="1">
      <alignment horizontal="center" vertical="center"/>
    </xf>
    <xf numFmtId="37" fontId="240" fillId="0" borderId="4" xfId="0" applyNumberFormat="1" applyFont="1" applyBorder="1" applyAlignment="1">
      <alignment horizontal="center" vertical="center"/>
    </xf>
    <xf numFmtId="37" fontId="241" fillId="0" borderId="4" xfId="0" applyNumberFormat="1" applyFont="1" applyBorder="1" applyAlignment="1">
      <alignment horizontal="center" vertical="center"/>
    </xf>
    <xf numFmtId="37" fontId="242" fillId="0" borderId="4" xfId="0" applyNumberFormat="1" applyFont="1" applyBorder="1" applyAlignment="1">
      <alignment horizontal="center" vertical="center"/>
    </xf>
    <xf numFmtId="37" fontId="243" fillId="0" borderId="4" xfId="0" applyNumberFormat="1" applyFont="1" applyBorder="1" applyAlignment="1">
      <alignment horizontal="center" vertical="center"/>
    </xf>
    <xf numFmtId="37" fontId="251" fillId="0" borderId="0" xfId="0" applyNumberFormat="1" applyFont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1" xfId="0" applyNumberFormat="1" applyFont="1" applyBorder="1" applyAlignment="1">
      <alignment horizontal="center" vertical="center" wrapText="1"/>
    </xf>
    <xf numFmtId="37" fontId="254" fillId="0" borderId="1" xfId="0" applyNumberFormat="1" applyFont="1" applyBorder="1" applyAlignment="1">
      <alignment horizontal="center" vertical="center" wrapText="1"/>
    </xf>
    <xf numFmtId="37" fontId="255" fillId="0" borderId="1" xfId="0" applyNumberFormat="1" applyFont="1" applyBorder="1" applyAlignment="1">
      <alignment horizontal="center" vertical="center" wrapText="1"/>
    </xf>
    <xf numFmtId="37" fontId="256" fillId="0" borderId="1" xfId="0" applyNumberFormat="1" applyFont="1" applyBorder="1" applyAlignment="1">
      <alignment horizontal="center" vertical="center" wrapText="1"/>
    </xf>
    <xf numFmtId="37" fontId="257" fillId="0" borderId="1" xfId="0" applyNumberFormat="1" applyFont="1" applyBorder="1" applyAlignment="1">
      <alignment horizontal="center" vertical="center" wrapText="1"/>
    </xf>
    <xf numFmtId="37" fontId="258" fillId="0" borderId="1" xfId="0" applyNumberFormat="1" applyFont="1" applyBorder="1" applyAlignment="1">
      <alignment horizontal="center" vertical="center" wrapText="1"/>
    </xf>
    <xf numFmtId="37" fontId="259" fillId="0" borderId="1" xfId="0" applyNumberFormat="1" applyFont="1" applyBorder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3" xfId="0" applyNumberFormat="1" applyFont="1" applyBorder="1" applyAlignment="1">
      <alignment horizontal="center" vertical="center"/>
    </xf>
    <xf numFmtId="37" fontId="307" fillId="0" borderId="4" xfId="0" applyNumberFormat="1" applyFont="1" applyBorder="1" applyAlignment="1">
      <alignment horizontal="center" vertical="center"/>
    </xf>
    <xf numFmtId="37" fontId="308" fillId="0" borderId="4" xfId="0" applyNumberFormat="1" applyFont="1" applyBorder="1" applyAlignment="1">
      <alignment horizontal="center" vertical="center"/>
    </xf>
    <xf numFmtId="37" fontId="309" fillId="0" borderId="4" xfId="0" applyNumberFormat="1" applyFont="1" applyBorder="1" applyAlignment="1">
      <alignment horizontal="center" vertical="center"/>
    </xf>
    <xf numFmtId="37" fontId="310" fillId="0" borderId="4" xfId="0" applyNumberFormat="1" applyFont="1" applyBorder="1" applyAlignment="1">
      <alignment horizontal="center" vertical="center"/>
    </xf>
    <xf numFmtId="37" fontId="311" fillId="0" borderId="4" xfId="0" applyNumberFormat="1" applyFont="1" applyBorder="1" applyAlignment="1">
      <alignment horizontal="center" vertical="center"/>
    </xf>
    <xf numFmtId="37" fontId="312" fillId="0" borderId="4" xfId="0" applyNumberFormat="1" applyFont="1" applyBorder="1" applyAlignment="1">
      <alignment horizontal="center" vertical="center"/>
    </xf>
    <xf numFmtId="37" fontId="313" fillId="0" borderId="4" xfId="0" applyNumberFormat="1" applyFont="1" applyBorder="1" applyAlignment="1">
      <alignment horizontal="center" vertical="center"/>
    </xf>
    <xf numFmtId="37" fontId="314" fillId="0" borderId="4" xfId="0" applyNumberFormat="1" applyFont="1" applyBorder="1" applyAlignment="1">
      <alignment horizontal="center" vertical="center"/>
    </xf>
    <xf numFmtId="37" fontId="322" fillId="0" borderId="1" xfId="0" applyNumberFormat="1" applyFont="1" applyBorder="1" applyAlignment="1">
      <alignment horizontal="center" vertical="center"/>
    </xf>
    <xf numFmtId="37" fontId="323" fillId="0" borderId="1" xfId="0" applyNumberFormat="1" applyFont="1" applyBorder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 wrapText="1"/>
    </xf>
    <xf numFmtId="37" fontId="325" fillId="0" borderId="1" xfId="0" applyNumberFormat="1" applyFont="1" applyBorder="1" applyAlignment="1">
      <alignment horizontal="center" vertical="center" wrapText="1"/>
    </xf>
    <xf numFmtId="37" fontId="326" fillId="0" borderId="1" xfId="0" applyNumberFormat="1" applyFont="1" applyBorder="1" applyAlignment="1">
      <alignment horizontal="center" vertical="center" wrapText="1"/>
    </xf>
    <xf numFmtId="37" fontId="327" fillId="0" borderId="1" xfId="0" applyNumberFormat="1" applyFont="1" applyBorder="1" applyAlignment="1">
      <alignment horizontal="center" vertical="center" wrapText="1"/>
    </xf>
    <xf numFmtId="37" fontId="328" fillId="0" borderId="1" xfId="0" applyNumberFormat="1" applyFont="1" applyBorder="1" applyAlignment="1">
      <alignment horizontal="center" vertical="center" wrapText="1"/>
    </xf>
    <xf numFmtId="37" fontId="329" fillId="0" borderId="1" xfId="0" applyNumberFormat="1" applyFont="1" applyBorder="1" applyAlignment="1">
      <alignment horizontal="center" vertical="center" wrapText="1"/>
    </xf>
    <xf numFmtId="37" fontId="330" fillId="0" borderId="1" xfId="0" applyNumberFormat="1" applyFont="1" applyBorder="1" applyAlignment="1">
      <alignment horizontal="center" vertical="center" wrapText="1"/>
    </xf>
    <xf numFmtId="37" fontId="331" fillId="0" borderId="1" xfId="0" applyNumberFormat="1" applyFont="1" applyBorder="1" applyAlignment="1">
      <alignment horizontal="center" vertical="center" wrapText="1"/>
    </xf>
    <xf numFmtId="37" fontId="332" fillId="0" borderId="1" xfId="0" applyNumberFormat="1" applyFont="1" applyBorder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3" xfId="0" applyNumberFormat="1" applyFont="1" applyBorder="1" applyAlignment="1">
      <alignment horizontal="center" vertical="center"/>
    </xf>
    <xf numFmtId="37" fontId="389" fillId="0" borderId="4" xfId="0" applyNumberFormat="1" applyFont="1" applyBorder="1" applyAlignment="1">
      <alignment horizontal="center" vertical="center"/>
    </xf>
    <xf numFmtId="37" fontId="390" fillId="0" borderId="4" xfId="0" applyNumberFormat="1" applyFont="1" applyBorder="1" applyAlignment="1">
      <alignment horizontal="center" vertical="center"/>
    </xf>
    <xf numFmtId="37" fontId="391" fillId="0" borderId="4" xfId="0" applyNumberFormat="1" applyFont="1" applyBorder="1" applyAlignment="1">
      <alignment horizontal="center" vertical="center"/>
    </xf>
    <xf numFmtId="37" fontId="392" fillId="0" borderId="4" xfId="0" applyNumberFormat="1" applyFont="1" applyBorder="1" applyAlignment="1">
      <alignment horizontal="center" vertical="center"/>
    </xf>
    <xf numFmtId="37" fontId="393" fillId="0" borderId="4" xfId="0" applyNumberFormat="1" applyFont="1" applyBorder="1" applyAlignment="1">
      <alignment horizontal="center" vertical="center"/>
    </xf>
    <xf numFmtId="37" fontId="394" fillId="0" borderId="4" xfId="0" applyNumberFormat="1" applyFont="1" applyBorder="1" applyAlignment="1">
      <alignment horizontal="center" vertical="center"/>
    </xf>
    <xf numFmtId="37" fontId="395" fillId="0" borderId="4" xfId="0" applyNumberFormat="1" applyFont="1" applyBorder="1" applyAlignment="1">
      <alignment horizontal="center" vertical="center"/>
    </xf>
    <xf numFmtId="37" fontId="396" fillId="0" borderId="4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406" fillId="0" borderId="1" xfId="0" applyNumberFormat="1" applyFont="1" applyBorder="1" applyAlignment="1">
      <alignment horizontal="center" vertical="center" wrapText="1"/>
    </xf>
    <xf numFmtId="37" fontId="407" fillId="0" borderId="1" xfId="0" applyNumberFormat="1" applyFont="1" applyBorder="1" applyAlignment="1">
      <alignment horizontal="center" vertical="center" wrapText="1"/>
    </xf>
    <xf numFmtId="37" fontId="408" fillId="0" borderId="1" xfId="0" applyNumberFormat="1" applyFont="1" applyBorder="1" applyAlignment="1">
      <alignment horizontal="center" vertical="center" wrapText="1"/>
    </xf>
    <xf numFmtId="37" fontId="409" fillId="0" borderId="1" xfId="0" applyNumberFormat="1" applyFont="1" applyBorder="1" applyAlignment="1">
      <alignment horizontal="center" vertical="center" wrapText="1"/>
    </xf>
    <xf numFmtId="37" fontId="410" fillId="0" borderId="1" xfId="0" applyNumberFormat="1" applyFont="1" applyBorder="1" applyAlignment="1">
      <alignment horizontal="center" vertical="center" wrapText="1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3" xfId="0" applyNumberFormat="1" applyFont="1" applyBorder="1" applyAlignment="1">
      <alignment horizontal="center" vertical="center"/>
    </xf>
    <xf numFmtId="37" fontId="417" fillId="0" borderId="4" xfId="0" applyNumberFormat="1" applyFont="1" applyBorder="1" applyAlignment="1">
      <alignment horizontal="center" vertical="center"/>
    </xf>
    <xf numFmtId="37" fontId="418" fillId="0" borderId="4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0" fillId="0" borderId="4" xfId="0" applyNumberFormat="1" applyFont="1" applyBorder="1" applyAlignment="1">
      <alignment horizontal="center" vertical="center"/>
    </xf>
    <xf numFmtId="37" fontId="425" fillId="0" borderId="1" xfId="0" applyNumberFormat="1" applyFont="1" applyBorder="1" applyAlignment="1">
      <alignment horizontal="center" vertical="center"/>
    </xf>
    <xf numFmtId="37" fontId="426" fillId="0" borderId="1" xfId="0" applyNumberFormat="1" applyFont="1" applyBorder="1" applyAlignment="1">
      <alignment horizontal="center" vertical="center"/>
    </xf>
    <xf numFmtId="37" fontId="427" fillId="0" borderId="1" xfId="0" applyNumberFormat="1" applyFont="1" applyBorder="1" applyAlignment="1">
      <alignment horizontal="center" vertical="center" wrapText="1"/>
    </xf>
    <xf numFmtId="37" fontId="428" fillId="0" borderId="1" xfId="0" applyNumberFormat="1" applyFont="1" applyBorder="1" applyAlignment="1">
      <alignment horizontal="center" vertical="center" wrapText="1"/>
    </xf>
    <xf numFmtId="37" fontId="429" fillId="0" borderId="1" xfId="0" applyNumberFormat="1" applyFont="1" applyBorder="1" applyAlignment="1">
      <alignment horizontal="center" vertical="center" wrapText="1"/>
    </xf>
    <xf numFmtId="37" fontId="430" fillId="0" borderId="0" xfId="0" applyNumberFormat="1" applyFont="1" applyAlignment="1">
      <alignment horizontal="center" vertical="center" wrapText="1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 wrapText="1"/>
    </xf>
    <xf numFmtId="37" fontId="433" fillId="0" borderId="3" xfId="0" applyNumberFormat="1" applyFont="1" applyBorder="1" applyAlignment="1">
      <alignment horizontal="center" vertical="center"/>
    </xf>
    <xf numFmtId="37" fontId="434" fillId="0" borderId="4" xfId="0" applyNumberFormat="1" applyFont="1" applyBorder="1" applyAlignment="1">
      <alignment horizontal="center" vertical="center"/>
    </xf>
    <xf numFmtId="37" fontId="435" fillId="0" borderId="4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164" fontId="436" fillId="0" borderId="0" xfId="0" applyNumberFormat="1" applyFont="1" applyAlignment="1">
      <alignment horizontal="center" vertical="center" wrapText="1"/>
    </xf>
    <xf numFmtId="10" fontId="437" fillId="0" borderId="0" xfId="0" applyNumberFormat="1" applyFont="1" applyAlignment="1">
      <alignment horizontal="center" vertical="center"/>
    </xf>
    <xf numFmtId="0" fontId="438" fillId="0" borderId="0" xfId="0" applyFont="1"/>
    <xf numFmtId="10" fontId="437" fillId="0" borderId="3" xfId="0" applyNumberFormat="1" applyFont="1" applyBorder="1" applyAlignment="1">
      <alignment horizontal="center" vertical="center"/>
    </xf>
    <xf numFmtId="164" fontId="436" fillId="0" borderId="8" xfId="0" applyNumberFormat="1" applyFont="1" applyBorder="1" applyAlignment="1">
      <alignment horizontal="center" vertical="center" wrapText="1"/>
    </xf>
    <xf numFmtId="3" fontId="0" fillId="0" borderId="0" xfId="0" applyNumberFormat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/>
    </xf>
    <xf numFmtId="37" fontId="92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right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right" vertical="center"/>
    </xf>
    <xf numFmtId="37" fontId="168" fillId="0" borderId="1" xfId="0" applyNumberFormat="1" applyFont="1" applyBorder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/>
    </xf>
    <xf numFmtId="37" fontId="244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right" vertical="center"/>
    </xf>
    <xf numFmtId="37" fontId="188" fillId="0" borderId="1" xfId="0" applyNumberFormat="1" applyFont="1" applyBorder="1" applyAlignment="1">
      <alignment horizontal="center" vertical="center"/>
    </xf>
    <xf numFmtId="37" fontId="189" fillId="0" borderId="1" xfId="0" applyNumberFormat="1" applyFont="1" applyBorder="1" applyAlignment="1">
      <alignment horizontal="center" vertical="center"/>
    </xf>
    <xf numFmtId="37" fontId="315" fillId="0" borderId="5" xfId="0" applyNumberFormat="1" applyFont="1" applyBorder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7" fillId="0" borderId="0" xfId="0" applyNumberFormat="1" applyFont="1" applyAlignment="1">
      <alignment horizontal="center" vertical="center"/>
    </xf>
    <xf numFmtId="37" fontId="248" fillId="0" borderId="0" xfId="0" applyNumberFormat="1" applyFont="1" applyAlignment="1">
      <alignment horizontal="right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center" vertical="center"/>
    </xf>
    <xf numFmtId="37" fontId="318" fillId="0" borderId="0" xfId="0" applyNumberFormat="1" applyFont="1" applyAlignment="1">
      <alignment horizontal="center" vertical="center"/>
    </xf>
    <xf numFmtId="37" fontId="319" fillId="0" borderId="0" xfId="0" applyNumberFormat="1" applyFont="1" applyAlignment="1">
      <alignment horizontal="right" vertical="center"/>
    </xf>
    <xf numFmtId="37" fontId="320" fillId="0" borderId="1" xfId="0" applyNumberFormat="1" applyFont="1" applyBorder="1" applyAlignment="1">
      <alignment horizontal="center" vertical="center"/>
    </xf>
    <xf numFmtId="37" fontId="321" fillId="0" borderId="1" xfId="0" applyNumberFormat="1" applyFont="1" applyBorder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/>
    </xf>
    <xf numFmtId="37" fontId="402" fillId="0" borderId="0" xfId="0" applyNumberFormat="1" applyFont="1" applyAlignment="1">
      <alignment horizontal="right" vertical="center"/>
    </xf>
    <xf numFmtId="37" fontId="403" fillId="0" borderId="1" xfId="0" applyNumberFormat="1" applyFont="1" applyBorder="1" applyAlignment="1">
      <alignment horizontal="center" vertical="center"/>
    </xf>
    <xf numFmtId="37" fontId="404" fillId="0" borderId="1" xfId="0" applyNumberFormat="1" applyFont="1" applyBorder="1" applyAlignment="1">
      <alignment horizontal="center" vertical="center"/>
    </xf>
    <xf numFmtId="37" fontId="405" fillId="0" borderId="1" xfId="0" applyNumberFormat="1" applyFont="1" applyBorder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right" vertical="center"/>
    </xf>
    <xf numFmtId="164" fontId="0" fillId="0" borderId="0" xfId="0" applyNumberFormat="1"/>
    <xf numFmtId="3" fontId="439" fillId="0" borderId="0" xfId="0" applyNumberFormat="1" applyFont="1"/>
    <xf numFmtId="164" fontId="436" fillId="0" borderId="0" xfId="0" applyNumberFormat="1" applyFont="1" applyFill="1" applyAlignment="1">
      <alignment horizontal="center" vertical="center" wrapText="1"/>
    </xf>
    <xf numFmtId="10" fontId="0" fillId="0" borderId="0" xfId="0" applyNumberFormat="1"/>
    <xf numFmtId="10" fontId="436" fillId="0" borderId="0" xfId="0" applyNumberFormat="1" applyFont="1" applyAlignment="1">
      <alignment horizontal="center" vertical="center" wrapText="1"/>
    </xf>
    <xf numFmtId="10" fontId="436" fillId="0" borderId="8" xfId="0" applyNumberFormat="1" applyFont="1" applyBorder="1" applyAlignment="1">
      <alignment horizontal="center" vertical="center" wrapText="1"/>
    </xf>
    <xf numFmtId="164" fontId="441" fillId="0" borderId="8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37" fontId="14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7" fontId="150" fillId="0" borderId="1" xfId="0" applyNumberFormat="1" applyFont="1" applyFill="1" applyBorder="1" applyAlignment="1">
      <alignment horizontal="center" vertical="center" wrapText="1"/>
    </xf>
    <xf numFmtId="37" fontId="151" fillId="0" borderId="1" xfId="0" applyNumberFormat="1" applyFont="1" applyFill="1" applyBorder="1" applyAlignment="1">
      <alignment horizontal="center" vertical="center" wrapText="1"/>
    </xf>
    <xf numFmtId="164" fontId="436" fillId="0" borderId="8" xfId="0" applyNumberFormat="1" applyFont="1" applyFill="1" applyBorder="1" applyAlignment="1">
      <alignment horizontal="center" vertical="center" wrapText="1"/>
    </xf>
    <xf numFmtId="3" fontId="440" fillId="0" borderId="0" xfId="0" applyNumberFormat="1" applyFont="1"/>
    <xf numFmtId="10" fontId="438" fillId="0" borderId="0" xfId="0" applyNumberFormat="1" applyFont="1" applyAlignment="1">
      <alignment horizontal="center" vertical="center"/>
    </xf>
    <xf numFmtId="10" fontId="438" fillId="0" borderId="8" xfId="0" applyNumberFormat="1" applyFont="1" applyBorder="1" applyAlignment="1">
      <alignment horizontal="center" vertical="center"/>
    </xf>
    <xf numFmtId="0" fontId="0" fillId="0" borderId="0" xfId="0" applyBorder="1"/>
    <xf numFmtId="164" fontId="436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37" fontId="0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="110" zoomScaleNormal="100" zoomScaleSheetLayoutView="110" workbookViewId="0">
      <selection activeCell="B29" sqref="B29"/>
    </sheetView>
  </sheetViews>
  <sheetFormatPr defaultRowHeight="15"/>
  <sheetData>
    <row r="22" spans="1:10" ht="39.950000000000003" customHeight="1">
      <c r="A22" s="364" t="s">
        <v>0</v>
      </c>
      <c r="B22" s="365"/>
      <c r="C22" s="365"/>
      <c r="D22" s="365"/>
      <c r="E22" s="365"/>
      <c r="F22" s="365"/>
      <c r="G22" s="365"/>
      <c r="H22" s="365"/>
      <c r="I22" s="365"/>
      <c r="J22" s="365"/>
    </row>
    <row r="23" spans="1:10" ht="39.950000000000003" customHeight="1">
      <c r="A23" s="366" t="s">
        <v>1</v>
      </c>
      <c r="B23" s="365"/>
      <c r="C23" s="365"/>
      <c r="D23" s="365"/>
      <c r="E23" s="365"/>
      <c r="F23" s="365"/>
      <c r="G23" s="365"/>
      <c r="H23" s="365"/>
      <c r="I23" s="365"/>
      <c r="J23" s="365"/>
    </row>
    <row r="24" spans="1:10" ht="39.950000000000003" customHeight="1">
      <c r="A24" s="367" t="s">
        <v>2</v>
      </c>
      <c r="B24" s="365"/>
      <c r="C24" s="365"/>
      <c r="D24" s="365"/>
      <c r="E24" s="365"/>
      <c r="F24" s="365"/>
      <c r="G24" s="365"/>
      <c r="H24" s="365"/>
      <c r="I24" s="365"/>
      <c r="J24" s="36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view="pageBreakPreview" zoomScale="110" zoomScaleNormal="100" zoomScaleSheetLayoutView="110" workbookViewId="0">
      <selection activeCell="I13" sqref="I13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435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20.100000000000001" customHeight="1">
      <c r="A2" s="436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1" ht="20.100000000000001" customHeight="1">
      <c r="A3" s="437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5" spans="1:11" ht="15.75">
      <c r="A5" s="438" t="s">
        <v>162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</row>
    <row r="7" spans="1:11" ht="15.75">
      <c r="A7" s="439" t="s">
        <v>163</v>
      </c>
      <c r="B7" s="374"/>
      <c r="C7" s="374"/>
      <c r="E7" s="440" t="s">
        <v>106</v>
      </c>
      <c r="F7" s="374"/>
      <c r="G7" s="374"/>
      <c r="I7" s="441" t="s">
        <v>7</v>
      </c>
      <c r="J7" s="374"/>
      <c r="K7" s="374"/>
    </row>
    <row r="8" spans="1:11" ht="31.5">
      <c r="A8" s="330" t="s">
        <v>164</v>
      </c>
      <c r="C8" s="331" t="s">
        <v>70</v>
      </c>
      <c r="E8" s="332" t="s">
        <v>165</v>
      </c>
      <c r="G8" s="333" t="s">
        <v>166</v>
      </c>
      <c r="I8" s="334" t="s">
        <v>165</v>
      </c>
      <c r="K8" s="335" t="s">
        <v>166</v>
      </c>
    </row>
    <row r="9" spans="1:11" ht="30">
      <c r="A9" s="336" t="s">
        <v>167</v>
      </c>
      <c r="C9" s="1" t="s">
        <v>77</v>
      </c>
      <c r="E9" s="358">
        <v>43555138</v>
      </c>
      <c r="G9" s="359">
        <f>E9/$E$13</f>
        <v>0.81993156873373918</v>
      </c>
      <c r="I9" s="358">
        <v>152433697</v>
      </c>
      <c r="K9" s="359">
        <f>I9/$I$13</f>
        <v>0.6536499794956222</v>
      </c>
    </row>
    <row r="10" spans="1:11" ht="20.25">
      <c r="A10" s="337" t="s">
        <v>168</v>
      </c>
      <c r="C10" s="1" t="s">
        <v>84</v>
      </c>
      <c r="E10" s="358">
        <v>33216</v>
      </c>
      <c r="G10" s="359">
        <f t="shared" ref="G10:G12" si="0">E10/$E$13</f>
        <v>6.2529584884015018E-4</v>
      </c>
      <c r="I10" s="358">
        <v>2965231</v>
      </c>
      <c r="K10" s="359">
        <f t="shared" ref="K10:K12" si="1">I10/$I$13</f>
        <v>1.2715188442551409E-2</v>
      </c>
    </row>
    <row r="11" spans="1:11" ht="20.25">
      <c r="A11" s="338" t="s">
        <v>168</v>
      </c>
      <c r="C11" s="1" t="s">
        <v>86</v>
      </c>
      <c r="E11" s="358">
        <v>9523669</v>
      </c>
      <c r="G11" s="359">
        <f t="shared" si="0"/>
        <v>0.17928440183729602</v>
      </c>
      <c r="I11" s="358">
        <v>38901588</v>
      </c>
      <c r="K11" s="359">
        <f t="shared" si="1"/>
        <v>0.16681365537271686</v>
      </c>
    </row>
    <row r="12" spans="1:11" ht="20.25">
      <c r="A12" s="339" t="s">
        <v>168</v>
      </c>
      <c r="C12" s="1" t="s">
        <v>88</v>
      </c>
      <c r="E12" s="358">
        <v>8432</v>
      </c>
      <c r="G12" s="359">
        <f t="shared" si="0"/>
        <v>1.5873358012464313E-4</v>
      </c>
      <c r="I12" s="358">
        <v>38903342</v>
      </c>
      <c r="K12" s="359">
        <f t="shared" si="1"/>
        <v>0.16682117668910948</v>
      </c>
    </row>
    <row r="13" spans="1:11" ht="21" thickBot="1">
      <c r="A13" s="340" t="s">
        <v>64</v>
      </c>
      <c r="E13" s="362">
        <f>SUM(E9:$E$12)</f>
        <v>53120455</v>
      </c>
      <c r="G13" s="361">
        <f>SUM(G9:$G$12)</f>
        <v>1</v>
      </c>
      <c r="I13" s="362">
        <f>SUM(I9:$I$12)</f>
        <v>233203858</v>
      </c>
      <c r="K13" s="361">
        <f>SUM(K9:$K$12)</f>
        <v>0.99999999999999989</v>
      </c>
    </row>
    <row r="14" spans="1:11" ht="15.75" thickTop="1">
      <c r="E14" s="341"/>
      <c r="G14" s="342"/>
      <c r="I14" s="343"/>
      <c r="K14" s="344"/>
    </row>
    <row r="17" spans="5:7">
      <c r="E17" s="446"/>
      <c r="G17" s="446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6"/>
  <sheetViews>
    <sheetView rightToLeft="1" tabSelected="1" view="pageBreakPreview" zoomScale="150" zoomScaleNormal="100" zoomScaleSheetLayoutView="150" workbookViewId="0">
      <selection activeCell="E13" sqref="E13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442" t="s">
        <v>0</v>
      </c>
      <c r="B1" s="365"/>
      <c r="C1" s="365"/>
      <c r="D1" s="365"/>
      <c r="E1" s="365"/>
    </row>
    <row r="2" spans="1:5" ht="20.100000000000001" customHeight="1">
      <c r="A2" s="443" t="s">
        <v>90</v>
      </c>
      <c r="B2" s="365"/>
      <c r="C2" s="365"/>
      <c r="D2" s="365"/>
      <c r="E2" s="365"/>
    </row>
    <row r="3" spans="1:5" ht="20.100000000000001" customHeight="1">
      <c r="A3" s="444" t="s">
        <v>2</v>
      </c>
      <c r="B3" s="365"/>
      <c r="C3" s="365"/>
      <c r="D3" s="365"/>
      <c r="E3" s="365"/>
    </row>
    <row r="5" spans="1:5" ht="15.75">
      <c r="A5" s="445" t="s">
        <v>169</v>
      </c>
      <c r="B5" s="365"/>
      <c r="C5" s="365"/>
      <c r="D5" s="365"/>
      <c r="E5" s="365"/>
    </row>
    <row r="7" spans="1:5" ht="15.75">
      <c r="C7" s="345" t="s">
        <v>106</v>
      </c>
      <c r="E7" s="346" t="s">
        <v>7</v>
      </c>
    </row>
    <row r="8" spans="1:5" ht="15.75">
      <c r="A8" s="347" t="s">
        <v>102</v>
      </c>
      <c r="C8" s="348" t="s">
        <v>73</v>
      </c>
      <c r="E8" s="349" t="s">
        <v>73</v>
      </c>
    </row>
    <row r="9" spans="1:5" ht="20.25">
      <c r="A9" s="350" t="s">
        <v>152</v>
      </c>
      <c r="C9" s="358">
        <v>50130445</v>
      </c>
      <c r="D9" s="358"/>
      <c r="E9" s="358">
        <v>189378896</v>
      </c>
    </row>
    <row r="10" spans="1:5" ht="20.25">
      <c r="A10" s="351" t="s">
        <v>170</v>
      </c>
      <c r="C10" s="358">
        <v>10737660</v>
      </c>
      <c r="D10" s="358"/>
      <c r="E10" s="358">
        <v>37126249</v>
      </c>
    </row>
    <row r="11" spans="1:5" ht="20.25">
      <c r="A11" s="352" t="s">
        <v>171</v>
      </c>
      <c r="C11" s="358">
        <v>26470565</v>
      </c>
      <c r="D11" s="358"/>
      <c r="E11" s="358">
        <v>144519519</v>
      </c>
    </row>
    <row r="12" spans="1:5" s="356" customFormat="1" ht="20.25">
      <c r="A12" s="465" t="s">
        <v>173</v>
      </c>
      <c r="C12" s="358">
        <v>0</v>
      </c>
      <c r="D12" s="358"/>
      <c r="E12" s="358">
        <v>1379560744</v>
      </c>
    </row>
    <row r="13" spans="1:5" ht="21" thickBot="1">
      <c r="A13" s="353" t="s">
        <v>64</v>
      </c>
      <c r="C13" s="362">
        <f>SUM(C9:$C$12)</f>
        <v>87338670</v>
      </c>
      <c r="D13" s="358"/>
      <c r="E13" s="362">
        <f>SUM(E9:$E$12)</f>
        <v>1750585408</v>
      </c>
    </row>
    <row r="14" spans="1:5" ht="15.75" thickTop="1">
      <c r="C14" s="354"/>
      <c r="E14" s="355"/>
    </row>
    <row r="16" spans="1:5">
      <c r="C16" s="363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6"/>
  <sheetViews>
    <sheetView rightToLeft="1" view="pageBreakPreview" zoomScale="90" zoomScaleNormal="100" zoomScaleSheetLayoutView="90" workbookViewId="0">
      <selection activeCell="Y4" sqref="Y4"/>
    </sheetView>
  </sheetViews>
  <sheetFormatPr defaultRowHeight="15"/>
  <cols>
    <col min="1" max="1" width="17.85546875" bestFit="1" customWidth="1"/>
    <col min="2" max="2" width="1.42578125" customWidth="1"/>
    <col min="3" max="3" width="14.140625" bestFit="1" customWidth="1"/>
    <col min="4" max="4" width="1.42578125" customWidth="1"/>
    <col min="5" max="5" width="19.7109375" bestFit="1" customWidth="1"/>
    <col min="6" max="6" width="1.42578125" customWidth="1"/>
    <col min="7" max="7" width="20.140625" bestFit="1" customWidth="1"/>
    <col min="8" max="8" width="1.42578125" customWidth="1"/>
    <col min="9" max="9" width="12.7109375" bestFit="1" customWidth="1"/>
    <col min="10" max="10" width="18.28515625" bestFit="1" customWidth="1"/>
    <col min="11" max="11" width="1.42578125" customWidth="1"/>
    <col min="12" max="12" width="12.85546875" bestFit="1" customWidth="1"/>
    <col min="13" max="13" width="18.28515625" bestFit="1" customWidth="1"/>
    <col min="14" max="14" width="1.42578125" customWidth="1"/>
    <col min="15" max="15" width="14" bestFit="1" customWidth="1"/>
    <col min="16" max="16" width="1.42578125" customWidth="1"/>
    <col min="17" max="17" width="15.28515625" bestFit="1" customWidth="1"/>
    <col min="18" max="18" width="1.42578125" customWidth="1"/>
    <col min="19" max="19" width="20.28515625" bestFit="1" customWidth="1"/>
    <col min="20" max="20" width="1.42578125" customWidth="1"/>
    <col min="21" max="21" width="20" bestFit="1" customWidth="1"/>
    <col min="22" max="22" width="1.42578125" customWidth="1"/>
    <col min="23" max="23" width="17.140625" bestFit="1" customWidth="1"/>
    <col min="24" max="24" width="17.5703125" bestFit="1" customWidth="1"/>
  </cols>
  <sheetData>
    <row r="1" spans="1:24" ht="20.100000000000001" customHeight="1">
      <c r="A1" s="368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4" ht="20.100000000000001" customHeight="1">
      <c r="A2" s="369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</row>
    <row r="3" spans="1:24" ht="20.100000000000001" customHeight="1">
      <c r="A3" s="370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</row>
    <row r="5" spans="1:24" ht="15.75">
      <c r="A5" s="371" t="s">
        <v>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</row>
    <row r="6" spans="1:24" ht="15.75">
      <c r="A6" s="372" t="s">
        <v>4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</row>
    <row r="8" spans="1:24" ht="15.75">
      <c r="C8" s="373" t="s">
        <v>5</v>
      </c>
      <c r="D8" s="374"/>
      <c r="E8" s="374"/>
      <c r="F8" s="374"/>
      <c r="G8" s="374"/>
      <c r="I8" s="375" t="s">
        <v>6</v>
      </c>
      <c r="J8" s="374"/>
      <c r="K8" s="374"/>
      <c r="L8" s="374"/>
      <c r="M8" s="374"/>
      <c r="O8" s="376" t="s">
        <v>7</v>
      </c>
      <c r="P8" s="374"/>
      <c r="Q8" s="374"/>
      <c r="R8" s="374"/>
      <c r="S8" s="374"/>
      <c r="T8" s="374"/>
      <c r="U8" s="374"/>
      <c r="V8" s="374"/>
      <c r="W8" s="374"/>
    </row>
    <row r="9" spans="1:24">
      <c r="A9" s="377" t="s">
        <v>8</v>
      </c>
      <c r="C9" s="377" t="s">
        <v>9</v>
      </c>
      <c r="E9" s="377" t="s">
        <v>10</v>
      </c>
      <c r="G9" s="377" t="s">
        <v>11</v>
      </c>
      <c r="I9" s="466" t="s">
        <v>12</v>
      </c>
      <c r="J9" s="467"/>
      <c r="L9" s="466" t="s">
        <v>13</v>
      </c>
      <c r="M9" s="467"/>
      <c r="O9" s="377" t="s">
        <v>9</v>
      </c>
      <c r="Q9" s="383" t="s">
        <v>14</v>
      </c>
      <c r="S9" s="377" t="s">
        <v>10</v>
      </c>
      <c r="U9" s="377" t="s">
        <v>11</v>
      </c>
      <c r="W9" s="387" t="s">
        <v>15</v>
      </c>
    </row>
    <row r="10" spans="1:24">
      <c r="A10" s="378"/>
      <c r="C10" s="379"/>
      <c r="E10" s="380"/>
      <c r="G10" s="381"/>
      <c r="I10" s="2" t="s">
        <v>9</v>
      </c>
      <c r="J10" s="3" t="s">
        <v>10</v>
      </c>
      <c r="L10" s="4" t="s">
        <v>9</v>
      </c>
      <c r="M10" s="5" t="s">
        <v>16</v>
      </c>
      <c r="O10" s="382"/>
      <c r="Q10" s="384"/>
      <c r="S10" s="385"/>
      <c r="U10" s="386"/>
      <c r="W10" s="388"/>
      <c r="X10" s="363"/>
    </row>
    <row r="11" spans="1:24" ht="20.25">
      <c r="A11" s="6" t="s">
        <v>17</v>
      </c>
      <c r="C11" s="358">
        <v>0</v>
      </c>
      <c r="D11" s="358"/>
      <c r="E11" s="358">
        <v>-1</v>
      </c>
      <c r="F11" s="358"/>
      <c r="G11" s="358">
        <v>-1</v>
      </c>
      <c r="H11" s="358"/>
      <c r="I11" s="358">
        <v>0</v>
      </c>
      <c r="J11" s="358">
        <v>0</v>
      </c>
      <c r="K11" s="358"/>
      <c r="L11" s="358">
        <v>0</v>
      </c>
      <c r="M11" s="358">
        <v>0</v>
      </c>
      <c r="N11" s="358"/>
      <c r="O11" s="358">
        <v>0</v>
      </c>
      <c r="P11" s="358"/>
      <c r="Q11" s="358">
        <v>4042</v>
      </c>
      <c r="R11" s="358"/>
      <c r="S11" s="358">
        <v>-1</v>
      </c>
      <c r="T11" s="358"/>
      <c r="U11" s="358">
        <v>-1</v>
      </c>
      <c r="W11" s="359">
        <v>-2.7210657346963002E-13</v>
      </c>
      <c r="X11" s="449"/>
    </row>
    <row r="12" spans="1:24" ht="20.25">
      <c r="A12" s="7" t="s">
        <v>18</v>
      </c>
      <c r="C12" s="358">
        <v>144860000</v>
      </c>
      <c r="D12" s="358"/>
      <c r="E12" s="358">
        <v>497297874841</v>
      </c>
      <c r="F12" s="358"/>
      <c r="G12" s="358">
        <v>421770385107</v>
      </c>
      <c r="H12" s="358"/>
      <c r="I12" s="358">
        <v>0</v>
      </c>
      <c r="J12" s="358">
        <v>0</v>
      </c>
      <c r="K12" s="358"/>
      <c r="L12" s="358">
        <v>0</v>
      </c>
      <c r="M12" s="358">
        <v>0</v>
      </c>
      <c r="N12" s="358"/>
      <c r="O12" s="358">
        <v>144860000</v>
      </c>
      <c r="P12" s="358"/>
      <c r="Q12" s="358">
        <v>3499</v>
      </c>
      <c r="R12" s="358"/>
      <c r="S12" s="358">
        <v>497297874841</v>
      </c>
      <c r="T12" s="358"/>
      <c r="U12" s="358">
        <v>503849292417</v>
      </c>
      <c r="W12" s="359">
        <v>0.13710070450468753</v>
      </c>
      <c r="X12" s="449"/>
    </row>
    <row r="13" spans="1:24" ht="20.25">
      <c r="A13" s="8" t="s">
        <v>19</v>
      </c>
      <c r="C13" s="358">
        <v>4000000</v>
      </c>
      <c r="D13" s="358"/>
      <c r="E13" s="358">
        <v>27155069655</v>
      </c>
      <c r="F13" s="358"/>
      <c r="G13" s="358">
        <v>25845300000</v>
      </c>
      <c r="H13" s="358"/>
      <c r="I13" s="358">
        <v>0</v>
      </c>
      <c r="J13" s="358">
        <v>0</v>
      </c>
      <c r="K13" s="358"/>
      <c r="L13" s="358">
        <v>100000</v>
      </c>
      <c r="M13" s="358">
        <v>694650858</v>
      </c>
      <c r="N13" s="358"/>
      <c r="O13" s="358">
        <v>3900000</v>
      </c>
      <c r="P13" s="358"/>
      <c r="Q13" s="358">
        <v>7390</v>
      </c>
      <c r="R13" s="358"/>
      <c r="S13" s="358">
        <v>26476192914</v>
      </c>
      <c r="T13" s="358"/>
      <c r="U13" s="358">
        <v>28649515050</v>
      </c>
      <c r="W13" s="359">
        <v>7.7957213718220968E-3</v>
      </c>
      <c r="X13" s="449"/>
    </row>
    <row r="14" spans="1:24" ht="30">
      <c r="A14" s="9" t="s">
        <v>20</v>
      </c>
      <c r="C14" s="358">
        <v>38137</v>
      </c>
      <c r="D14" s="358"/>
      <c r="E14" s="358">
        <v>26720136</v>
      </c>
      <c r="F14" s="358"/>
      <c r="G14" s="358">
        <v>26537059</v>
      </c>
      <c r="H14" s="358"/>
      <c r="I14" s="358">
        <v>0</v>
      </c>
      <c r="J14" s="358">
        <v>0</v>
      </c>
      <c r="K14" s="358"/>
      <c r="L14" s="358">
        <v>0</v>
      </c>
      <c r="M14" s="358">
        <v>0</v>
      </c>
      <c r="N14" s="358"/>
      <c r="O14" s="358">
        <v>38137</v>
      </c>
      <c r="P14" s="358"/>
      <c r="Q14" s="358">
        <v>700</v>
      </c>
      <c r="R14" s="358"/>
      <c r="S14" s="358">
        <v>26720136</v>
      </c>
      <c r="T14" s="358"/>
      <c r="U14" s="358">
        <v>26537059</v>
      </c>
      <c r="W14" s="359">
        <v>7.2209081944514072E-6</v>
      </c>
      <c r="X14" s="449"/>
    </row>
    <row r="15" spans="1:24" ht="30">
      <c r="A15" s="10" t="s">
        <v>21</v>
      </c>
      <c r="C15" s="358">
        <v>108053</v>
      </c>
      <c r="D15" s="358"/>
      <c r="E15" s="358">
        <v>54075554</v>
      </c>
      <c r="F15" s="358"/>
      <c r="G15" s="358">
        <v>53705042</v>
      </c>
      <c r="H15" s="358"/>
      <c r="I15" s="358">
        <v>0</v>
      </c>
      <c r="J15" s="358">
        <v>0</v>
      </c>
      <c r="K15" s="358"/>
      <c r="L15" s="358">
        <v>0</v>
      </c>
      <c r="M15" s="358">
        <v>0</v>
      </c>
      <c r="N15" s="358"/>
      <c r="O15" s="358">
        <v>108053</v>
      </c>
      <c r="P15" s="358"/>
      <c r="Q15" s="358">
        <v>500</v>
      </c>
      <c r="R15" s="358"/>
      <c r="S15" s="358">
        <v>54075554</v>
      </c>
      <c r="T15" s="358"/>
      <c r="U15" s="358">
        <v>53705042</v>
      </c>
      <c r="W15" s="359">
        <v>1.4613494956662567E-5</v>
      </c>
      <c r="X15" s="449"/>
    </row>
    <row r="16" spans="1:24" ht="20.25">
      <c r="A16" s="11" t="s">
        <v>22</v>
      </c>
      <c r="C16" s="358">
        <v>30220930</v>
      </c>
      <c r="D16" s="358"/>
      <c r="E16" s="358">
        <v>78221797463</v>
      </c>
      <c r="F16" s="358"/>
      <c r="G16" s="358">
        <v>58279764005</v>
      </c>
      <c r="H16" s="358"/>
      <c r="I16" s="358">
        <v>0</v>
      </c>
      <c r="J16" s="358">
        <v>0</v>
      </c>
      <c r="K16" s="358"/>
      <c r="L16" s="358">
        <v>0</v>
      </c>
      <c r="M16" s="358">
        <v>0</v>
      </c>
      <c r="N16" s="358"/>
      <c r="O16" s="358">
        <v>30220930</v>
      </c>
      <c r="P16" s="358"/>
      <c r="Q16" s="358">
        <v>2485</v>
      </c>
      <c r="R16" s="358"/>
      <c r="S16" s="358">
        <v>78221797463</v>
      </c>
      <c r="T16" s="358"/>
      <c r="U16" s="358">
        <v>74652171934</v>
      </c>
      <c r="W16" s="359">
        <v>2.0313346707026423E-2</v>
      </c>
      <c r="X16" s="449"/>
    </row>
    <row r="17" spans="1:24" ht="30">
      <c r="A17" s="12" t="s">
        <v>23</v>
      </c>
      <c r="C17" s="358">
        <v>14798285</v>
      </c>
      <c r="D17" s="358"/>
      <c r="E17" s="358">
        <v>53481947444</v>
      </c>
      <c r="F17" s="358"/>
      <c r="G17" s="358">
        <v>53383443556</v>
      </c>
      <c r="H17" s="358"/>
      <c r="I17" s="358">
        <v>0</v>
      </c>
      <c r="J17" s="358">
        <v>0</v>
      </c>
      <c r="K17" s="358"/>
      <c r="L17" s="358">
        <v>1073821</v>
      </c>
      <c r="M17" s="358">
        <v>3972337693</v>
      </c>
      <c r="N17" s="358"/>
      <c r="O17" s="358">
        <v>13724464</v>
      </c>
      <c r="P17" s="358"/>
      <c r="Q17" s="358">
        <v>3522</v>
      </c>
      <c r="R17" s="358"/>
      <c r="S17" s="358">
        <v>49601089744</v>
      </c>
      <c r="T17" s="358"/>
      <c r="U17" s="358">
        <v>48049953713</v>
      </c>
      <c r="W17" s="359">
        <v>1.3074708260218757E-2</v>
      </c>
      <c r="X17" s="449"/>
    </row>
    <row r="18" spans="1:24" ht="30">
      <c r="A18" s="13" t="s">
        <v>24</v>
      </c>
      <c r="C18" s="358">
        <v>25453</v>
      </c>
      <c r="D18" s="358"/>
      <c r="E18" s="358">
        <v>25476109</v>
      </c>
      <c r="F18" s="358"/>
      <c r="G18" s="358">
        <v>25301555</v>
      </c>
      <c r="H18" s="358"/>
      <c r="I18" s="358">
        <v>0</v>
      </c>
      <c r="J18" s="358">
        <v>0</v>
      </c>
      <c r="K18" s="358"/>
      <c r="L18" s="358">
        <v>0</v>
      </c>
      <c r="M18" s="358">
        <v>0</v>
      </c>
      <c r="N18" s="358"/>
      <c r="O18" s="358">
        <v>25453</v>
      </c>
      <c r="P18" s="358"/>
      <c r="Q18" s="358">
        <v>1000</v>
      </c>
      <c r="R18" s="358"/>
      <c r="S18" s="358">
        <v>25476109</v>
      </c>
      <c r="T18" s="358"/>
      <c r="U18" s="358">
        <v>25301555</v>
      </c>
      <c r="W18" s="359">
        <v>6.8847194345033852E-6</v>
      </c>
      <c r="X18" s="449"/>
    </row>
    <row r="19" spans="1:24" ht="30">
      <c r="A19" s="14" t="s">
        <v>25</v>
      </c>
      <c r="C19" s="358">
        <v>325402</v>
      </c>
      <c r="D19" s="358"/>
      <c r="E19" s="358">
        <v>2485071657</v>
      </c>
      <c r="F19" s="358"/>
      <c r="G19" s="358">
        <v>8167512917</v>
      </c>
      <c r="H19" s="358"/>
      <c r="I19" s="358">
        <v>0</v>
      </c>
      <c r="J19" s="358">
        <v>0</v>
      </c>
      <c r="K19" s="358"/>
      <c r="L19" s="358">
        <v>325402</v>
      </c>
      <c r="M19" s="358">
        <v>6926926683</v>
      </c>
      <c r="N19" s="358"/>
      <c r="O19" s="358"/>
      <c r="P19" s="358"/>
      <c r="Q19" s="358"/>
      <c r="R19" s="358"/>
      <c r="S19" s="358"/>
      <c r="T19" s="358"/>
      <c r="U19" s="358"/>
      <c r="W19" s="359">
        <v>0</v>
      </c>
      <c r="X19" s="449"/>
    </row>
    <row r="20" spans="1:24" ht="30">
      <c r="A20" s="15" t="s">
        <v>26</v>
      </c>
      <c r="C20" s="358">
        <v>2660000</v>
      </c>
      <c r="D20" s="358"/>
      <c r="E20" s="358">
        <v>20386201563</v>
      </c>
      <c r="F20" s="358"/>
      <c r="G20" s="358">
        <v>15669369198</v>
      </c>
      <c r="H20" s="358"/>
      <c r="I20" s="358">
        <v>0</v>
      </c>
      <c r="J20" s="358">
        <v>0</v>
      </c>
      <c r="K20" s="358"/>
      <c r="L20" s="358">
        <v>1660000</v>
      </c>
      <c r="M20" s="358">
        <v>11790302757</v>
      </c>
      <c r="N20" s="358"/>
      <c r="O20" s="358">
        <v>1000000</v>
      </c>
      <c r="P20" s="358"/>
      <c r="Q20" s="358">
        <v>7260</v>
      </c>
      <c r="R20" s="358"/>
      <c r="S20" s="358">
        <v>7663985550</v>
      </c>
      <c r="T20" s="358"/>
      <c r="U20" s="358">
        <v>7216803000</v>
      </c>
      <c r="W20" s="359">
        <v>1.9637395357353466E-3</v>
      </c>
      <c r="X20" s="449"/>
    </row>
    <row r="21" spans="1:24" ht="30">
      <c r="A21" s="16" t="s">
        <v>27</v>
      </c>
      <c r="C21" s="358">
        <v>587000</v>
      </c>
      <c r="D21" s="358"/>
      <c r="E21" s="358">
        <v>54355473828</v>
      </c>
      <c r="F21" s="358"/>
      <c r="G21" s="358">
        <v>70108408102</v>
      </c>
      <c r="H21" s="358"/>
      <c r="I21" s="358">
        <v>0</v>
      </c>
      <c r="J21" s="358">
        <v>0</v>
      </c>
      <c r="K21" s="358"/>
      <c r="L21" s="358">
        <v>0</v>
      </c>
      <c r="M21" s="358">
        <v>0</v>
      </c>
      <c r="N21" s="358"/>
      <c r="O21" s="358">
        <v>587000</v>
      </c>
      <c r="P21" s="358"/>
      <c r="Q21" s="358">
        <v>120700</v>
      </c>
      <c r="R21" s="358"/>
      <c r="S21" s="358">
        <v>54355473828</v>
      </c>
      <c r="T21" s="358"/>
      <c r="U21" s="358">
        <v>70429337145</v>
      </c>
      <c r="W21" s="359">
        <v>1.9164285602263288E-2</v>
      </c>
      <c r="X21" s="449"/>
    </row>
    <row r="22" spans="1:24" ht="30">
      <c r="A22" s="17" t="s">
        <v>28</v>
      </c>
      <c r="C22" s="358">
        <v>1316253</v>
      </c>
      <c r="D22" s="358"/>
      <c r="E22" s="358">
        <v>48581660596</v>
      </c>
      <c r="F22" s="358"/>
      <c r="G22" s="358">
        <v>49000377485</v>
      </c>
      <c r="H22" s="358"/>
      <c r="I22" s="358">
        <v>0</v>
      </c>
      <c r="J22" s="358">
        <v>0</v>
      </c>
      <c r="K22" s="358"/>
      <c r="L22" s="358">
        <v>0</v>
      </c>
      <c r="M22" s="358">
        <v>0</v>
      </c>
      <c r="N22" s="358"/>
      <c r="O22" s="358">
        <v>1316253</v>
      </c>
      <c r="P22" s="358"/>
      <c r="Q22" s="358">
        <v>39850</v>
      </c>
      <c r="R22" s="358"/>
      <c r="S22" s="358">
        <v>48581660596</v>
      </c>
      <c r="T22" s="358"/>
      <c r="U22" s="358">
        <v>52140588592</v>
      </c>
      <c r="W22" s="359">
        <v>1.4187796900458802E-2</v>
      </c>
      <c r="X22" s="449"/>
    </row>
    <row r="23" spans="1:24" ht="30">
      <c r="A23" s="18" t="s">
        <v>29</v>
      </c>
      <c r="C23" s="358">
        <v>2000000</v>
      </c>
      <c r="D23" s="358"/>
      <c r="E23" s="358">
        <v>17237981925</v>
      </c>
      <c r="F23" s="358"/>
      <c r="G23" s="358">
        <v>16521111000</v>
      </c>
      <c r="H23" s="358"/>
      <c r="I23" s="358">
        <v>0</v>
      </c>
      <c r="J23" s="358">
        <v>0</v>
      </c>
      <c r="K23" s="358"/>
      <c r="L23" s="358">
        <v>0</v>
      </c>
      <c r="M23" s="358">
        <v>0</v>
      </c>
      <c r="N23" s="358"/>
      <c r="O23" s="358">
        <v>2000000</v>
      </c>
      <c r="P23" s="358"/>
      <c r="Q23" s="358">
        <v>9810</v>
      </c>
      <c r="R23" s="358"/>
      <c r="S23" s="358">
        <v>17237981925</v>
      </c>
      <c r="T23" s="358"/>
      <c r="U23" s="358">
        <v>19503261000</v>
      </c>
      <c r="W23" s="359">
        <v>5.30696552219387E-3</v>
      </c>
      <c r="X23" s="449"/>
    </row>
    <row r="24" spans="1:24" ht="20.25">
      <c r="A24" s="19" t="s">
        <v>30</v>
      </c>
      <c r="C24" s="358">
        <v>5500000</v>
      </c>
      <c r="D24" s="358"/>
      <c r="E24" s="358">
        <v>40299530012</v>
      </c>
      <c r="F24" s="358"/>
      <c r="G24" s="358">
        <v>46854546750</v>
      </c>
      <c r="H24" s="358"/>
      <c r="I24" s="358">
        <v>0</v>
      </c>
      <c r="J24" s="358">
        <v>0</v>
      </c>
      <c r="K24" s="358"/>
      <c r="L24" s="358">
        <v>500000</v>
      </c>
      <c r="M24" s="358">
        <v>5113999909</v>
      </c>
      <c r="N24" s="358"/>
      <c r="O24" s="358">
        <v>5000000</v>
      </c>
      <c r="P24" s="358"/>
      <c r="Q24" s="358">
        <v>9570</v>
      </c>
      <c r="R24" s="358"/>
      <c r="S24" s="358">
        <v>36635936375</v>
      </c>
      <c r="T24" s="358"/>
      <c r="U24" s="358">
        <v>47565292500</v>
      </c>
      <c r="W24" s="359">
        <v>1.2942828758255693E-2</v>
      </c>
      <c r="X24" s="449"/>
    </row>
    <row r="25" spans="1:24" ht="30">
      <c r="A25" s="20" t="s">
        <v>31</v>
      </c>
      <c r="C25" s="358">
        <v>2900000</v>
      </c>
      <c r="D25" s="358"/>
      <c r="E25" s="358">
        <v>23524331141</v>
      </c>
      <c r="F25" s="358"/>
      <c r="G25" s="358">
        <v>27328422600</v>
      </c>
      <c r="H25" s="358"/>
      <c r="I25" s="358">
        <v>0</v>
      </c>
      <c r="J25" s="358">
        <v>0</v>
      </c>
      <c r="K25" s="358"/>
      <c r="L25" s="358">
        <v>0</v>
      </c>
      <c r="M25" s="358">
        <v>0</v>
      </c>
      <c r="N25" s="358"/>
      <c r="O25" s="358">
        <v>2900000</v>
      </c>
      <c r="P25" s="358"/>
      <c r="Q25" s="358">
        <v>11110</v>
      </c>
      <c r="R25" s="358"/>
      <c r="S25" s="358">
        <v>23524331141</v>
      </c>
      <c r="T25" s="358"/>
      <c r="U25" s="358">
        <v>32027296950</v>
      </c>
      <c r="W25" s="359">
        <v>8.7148380305588323E-3</v>
      </c>
      <c r="X25" s="449"/>
    </row>
    <row r="26" spans="1:24" ht="20.25">
      <c r="A26" s="21" t="s">
        <v>32</v>
      </c>
      <c r="C26" s="358">
        <v>17700000</v>
      </c>
      <c r="D26" s="358"/>
      <c r="E26" s="358">
        <v>234919862872</v>
      </c>
      <c r="F26" s="358"/>
      <c r="G26" s="358">
        <v>250548314400</v>
      </c>
      <c r="H26" s="358"/>
      <c r="I26" s="358">
        <v>0</v>
      </c>
      <c r="J26" s="358">
        <v>0</v>
      </c>
      <c r="K26" s="358"/>
      <c r="L26" s="358">
        <v>1200000</v>
      </c>
      <c r="M26" s="358">
        <v>17947573341</v>
      </c>
      <c r="N26" s="358"/>
      <c r="O26" s="358">
        <v>16500000</v>
      </c>
      <c r="P26" s="358"/>
      <c r="Q26" s="358">
        <v>14770</v>
      </c>
      <c r="R26" s="358"/>
      <c r="S26" s="358">
        <v>218993092508</v>
      </c>
      <c r="T26" s="358"/>
      <c r="U26" s="358">
        <v>242254955250</v>
      </c>
      <c r="W26" s="359">
        <v>6.5919165779116065E-2</v>
      </c>
      <c r="X26" s="449"/>
    </row>
    <row r="27" spans="1:24" ht="30">
      <c r="A27" s="22" t="s">
        <v>33</v>
      </c>
      <c r="C27" s="358">
        <v>833442</v>
      </c>
      <c r="D27" s="358"/>
      <c r="E27" s="358">
        <v>6251260777</v>
      </c>
      <c r="F27" s="358"/>
      <c r="G27" s="358">
        <v>9668396845</v>
      </c>
      <c r="H27" s="358"/>
      <c r="I27" s="358">
        <v>0</v>
      </c>
      <c r="J27" s="358">
        <v>0</v>
      </c>
      <c r="K27" s="358"/>
      <c r="L27" s="358">
        <v>833442</v>
      </c>
      <c r="M27" s="358">
        <v>9520006240</v>
      </c>
      <c r="N27" s="358"/>
      <c r="O27" s="358">
        <v>0</v>
      </c>
      <c r="P27" s="358"/>
      <c r="Q27" s="358">
        <v>0</v>
      </c>
      <c r="R27" s="358"/>
      <c r="S27" s="358">
        <v>0</v>
      </c>
      <c r="T27" s="358"/>
      <c r="U27" s="358">
        <v>0</v>
      </c>
      <c r="W27" s="359">
        <v>0</v>
      </c>
      <c r="X27" s="449"/>
    </row>
    <row r="28" spans="1:24" ht="30">
      <c r="A28" s="23" t="s">
        <v>34</v>
      </c>
      <c r="C28" s="358">
        <v>11358171</v>
      </c>
      <c r="D28" s="358"/>
      <c r="E28" s="358">
        <v>119078140538</v>
      </c>
      <c r="F28" s="358"/>
      <c r="G28" s="358">
        <v>113470428320</v>
      </c>
      <c r="H28" s="358"/>
      <c r="I28" s="358">
        <v>0</v>
      </c>
      <c r="J28" s="358">
        <v>0</v>
      </c>
      <c r="K28" s="358"/>
      <c r="L28" s="358">
        <v>7358171</v>
      </c>
      <c r="M28" s="358">
        <v>74421395466</v>
      </c>
      <c r="N28" s="358"/>
      <c r="O28" s="358">
        <v>4000000</v>
      </c>
      <c r="P28" s="358"/>
      <c r="Q28" s="358">
        <v>10180</v>
      </c>
      <c r="R28" s="358"/>
      <c r="S28" s="358">
        <v>41935674516</v>
      </c>
      <c r="T28" s="358"/>
      <c r="U28" s="358">
        <v>40477716000</v>
      </c>
      <c r="W28" s="359">
        <v>1.1014252602636819E-2</v>
      </c>
      <c r="X28" s="449"/>
    </row>
    <row r="29" spans="1:24" ht="20.25">
      <c r="A29" s="24" t="s">
        <v>35</v>
      </c>
      <c r="C29" s="358">
        <v>7483934</v>
      </c>
      <c r="D29" s="358"/>
      <c r="E29" s="358">
        <v>79765334221</v>
      </c>
      <c r="F29" s="358"/>
      <c r="G29" s="358">
        <v>82726179071</v>
      </c>
      <c r="H29" s="358"/>
      <c r="I29" s="358">
        <v>0</v>
      </c>
      <c r="J29" s="358">
        <v>0</v>
      </c>
      <c r="K29" s="358"/>
      <c r="L29" s="358">
        <v>0</v>
      </c>
      <c r="M29" s="358">
        <v>0</v>
      </c>
      <c r="N29" s="358"/>
      <c r="O29" s="358">
        <v>7483934</v>
      </c>
      <c r="P29" s="358"/>
      <c r="Q29" s="358">
        <v>11390</v>
      </c>
      <c r="R29" s="358"/>
      <c r="S29" s="358">
        <v>79765334221</v>
      </c>
      <c r="T29" s="358"/>
      <c r="U29" s="358">
        <v>84734818311</v>
      </c>
      <c r="W29" s="359">
        <v>2.3056901064177873E-2</v>
      </c>
      <c r="X29" s="449"/>
    </row>
    <row r="30" spans="1:24" ht="20.25">
      <c r="A30" s="25" t="s">
        <v>36</v>
      </c>
      <c r="C30" s="358"/>
      <c r="D30" s="358"/>
      <c r="E30" s="358"/>
      <c r="F30" s="358"/>
      <c r="G30" s="358"/>
      <c r="H30" s="358"/>
      <c r="I30" s="358">
        <v>1000000</v>
      </c>
      <c r="J30" s="358">
        <v>29495949761</v>
      </c>
      <c r="K30" s="358"/>
      <c r="L30" s="358">
        <v>0</v>
      </c>
      <c r="M30" s="358">
        <v>0</v>
      </c>
      <c r="N30" s="358"/>
      <c r="O30" s="358">
        <v>1000000</v>
      </c>
      <c r="P30" s="358"/>
      <c r="Q30" s="358">
        <v>29010</v>
      </c>
      <c r="R30" s="358"/>
      <c r="S30" s="358">
        <v>29495949761</v>
      </c>
      <c r="T30" s="358"/>
      <c r="U30" s="358">
        <v>28837390500</v>
      </c>
      <c r="W30" s="359">
        <v>7.8468435167606612E-3</v>
      </c>
      <c r="X30" s="449"/>
    </row>
    <row r="31" spans="1:24" ht="20.25">
      <c r="A31" s="26" t="s">
        <v>37</v>
      </c>
      <c r="C31" s="358">
        <v>900000</v>
      </c>
      <c r="D31" s="358"/>
      <c r="E31" s="358">
        <v>19249488475</v>
      </c>
      <c r="F31" s="358"/>
      <c r="G31" s="358">
        <v>21140461350</v>
      </c>
      <c r="H31" s="358"/>
      <c r="I31" s="358">
        <v>0</v>
      </c>
      <c r="J31" s="358">
        <v>0</v>
      </c>
      <c r="K31" s="358"/>
      <c r="L31" s="358">
        <v>0</v>
      </c>
      <c r="M31" s="358">
        <v>0</v>
      </c>
      <c r="N31" s="358"/>
      <c r="O31" s="358">
        <v>900000</v>
      </c>
      <c r="P31" s="358"/>
      <c r="Q31" s="358">
        <v>27080</v>
      </c>
      <c r="R31" s="358"/>
      <c r="S31" s="358">
        <v>19249488475</v>
      </c>
      <c r="T31" s="358"/>
      <c r="U31" s="358">
        <v>24226986600</v>
      </c>
      <c r="W31" s="359">
        <v>6.5923223092206424E-3</v>
      </c>
      <c r="X31" s="449"/>
    </row>
    <row r="32" spans="1:24" ht="20.25">
      <c r="A32" s="27" t="s">
        <v>38</v>
      </c>
      <c r="C32" s="358">
        <v>418421</v>
      </c>
      <c r="D32" s="358"/>
      <c r="E32" s="358">
        <v>32179064281</v>
      </c>
      <c r="F32" s="358"/>
      <c r="G32" s="358">
        <v>33752832708</v>
      </c>
      <c r="H32" s="358"/>
      <c r="I32" s="358">
        <v>0</v>
      </c>
      <c r="J32" s="448">
        <v>0</v>
      </c>
      <c r="K32" s="358"/>
      <c r="L32" s="358">
        <v>0</v>
      </c>
      <c r="M32" s="358">
        <v>0</v>
      </c>
      <c r="N32" s="358"/>
      <c r="O32" s="358">
        <v>418421</v>
      </c>
      <c r="P32" s="358"/>
      <c r="Q32" s="358">
        <v>92700</v>
      </c>
      <c r="R32" s="358"/>
      <c r="S32" s="358">
        <v>32179064281</v>
      </c>
      <c r="T32" s="358"/>
      <c r="U32" s="358">
        <v>38556840321</v>
      </c>
      <c r="W32" s="359">
        <v>1.049156970356298E-2</v>
      </c>
      <c r="X32" s="449"/>
    </row>
    <row r="33" spans="1:24" ht="30">
      <c r="A33" s="28" t="s">
        <v>39</v>
      </c>
      <c r="C33" s="358">
        <v>217969</v>
      </c>
      <c r="D33" s="358"/>
      <c r="E33" s="358">
        <v>7570263977</v>
      </c>
      <c r="F33" s="358"/>
      <c r="G33" s="358">
        <v>7551022143</v>
      </c>
      <c r="H33" s="358"/>
      <c r="I33" s="358">
        <v>1782031</v>
      </c>
      <c r="J33" s="448">
        <v>59809394147</v>
      </c>
      <c r="K33" s="358"/>
      <c r="L33" s="358">
        <v>0</v>
      </c>
      <c r="M33" s="358">
        <v>0</v>
      </c>
      <c r="N33" s="358"/>
      <c r="O33" s="358">
        <v>2000000</v>
      </c>
      <c r="P33" s="358"/>
      <c r="Q33" s="358">
        <v>35150</v>
      </c>
      <c r="R33" s="358"/>
      <c r="S33" s="358">
        <v>67379658124</v>
      </c>
      <c r="T33" s="358"/>
      <c r="U33" s="358">
        <v>69881715000</v>
      </c>
      <c r="W33" s="359">
        <v>1.9015274016831247E-2</v>
      </c>
      <c r="X33" s="449"/>
    </row>
    <row r="34" spans="1:24" ht="30">
      <c r="A34" s="29" t="s">
        <v>40</v>
      </c>
      <c r="C34" s="358">
        <v>14186237</v>
      </c>
      <c r="D34" s="358"/>
      <c r="E34" s="358">
        <v>101507508197</v>
      </c>
      <c r="F34" s="358"/>
      <c r="G34" s="358">
        <v>112673612830</v>
      </c>
      <c r="H34" s="358"/>
      <c r="I34" s="358">
        <v>4100568</v>
      </c>
      <c r="J34" s="448">
        <v>32875156806</v>
      </c>
      <c r="K34" s="358"/>
      <c r="L34" s="358">
        <v>0</v>
      </c>
      <c r="M34" s="358">
        <v>0</v>
      </c>
      <c r="N34" s="358"/>
      <c r="O34" s="358">
        <v>18286805</v>
      </c>
      <c r="P34" s="358"/>
      <c r="Q34" s="358">
        <v>8450</v>
      </c>
      <c r="R34" s="358"/>
      <c r="S34" s="358">
        <v>134382665003</v>
      </c>
      <c r="T34" s="358"/>
      <c r="U34" s="358">
        <v>153604087412</v>
      </c>
      <c r="W34" s="359">
        <v>4.1796681896608852E-2</v>
      </c>
      <c r="X34" s="449"/>
    </row>
    <row r="35" spans="1:24" ht="20.25">
      <c r="A35" s="30" t="s">
        <v>41</v>
      </c>
      <c r="C35" s="358">
        <v>8154000</v>
      </c>
      <c r="D35" s="358"/>
      <c r="E35" s="358">
        <v>89200212622</v>
      </c>
      <c r="F35" s="358"/>
      <c r="G35" s="358">
        <v>116475800769</v>
      </c>
      <c r="H35" s="358"/>
      <c r="I35" s="358">
        <v>0</v>
      </c>
      <c r="J35" s="358">
        <v>0</v>
      </c>
      <c r="K35" s="358"/>
      <c r="L35" s="358">
        <v>0</v>
      </c>
      <c r="M35" s="358">
        <v>0</v>
      </c>
      <c r="N35" s="358"/>
      <c r="O35" s="358">
        <v>8154000</v>
      </c>
      <c r="P35" s="358"/>
      <c r="Q35" s="358">
        <v>14960</v>
      </c>
      <c r="R35" s="358"/>
      <c r="S35" s="358">
        <v>89200212622</v>
      </c>
      <c r="T35" s="358"/>
      <c r="U35" s="358">
        <v>121258036152</v>
      </c>
      <c r="W35" s="359">
        <v>3.2995108722977243E-2</v>
      </c>
      <c r="X35" s="449"/>
    </row>
    <row r="36" spans="1:24" ht="20.25">
      <c r="A36" s="31" t="s">
        <v>42</v>
      </c>
      <c r="C36" s="358">
        <v>930000</v>
      </c>
      <c r="D36" s="358"/>
      <c r="E36" s="358">
        <v>33211235687</v>
      </c>
      <c r="F36" s="358"/>
      <c r="G36" s="358">
        <v>34316196480</v>
      </c>
      <c r="H36" s="358"/>
      <c r="I36" s="358">
        <v>0</v>
      </c>
      <c r="J36" s="358">
        <v>0</v>
      </c>
      <c r="K36" s="358"/>
      <c r="L36" s="358">
        <v>930000</v>
      </c>
      <c r="M36" s="358">
        <v>43212089712</v>
      </c>
      <c r="N36" s="358"/>
      <c r="O36" s="358"/>
      <c r="P36" s="358"/>
      <c r="Q36" s="358"/>
      <c r="R36" s="358"/>
      <c r="S36" s="358"/>
      <c r="T36" s="358"/>
      <c r="U36" s="358"/>
      <c r="W36" s="359">
        <v>0</v>
      </c>
      <c r="X36" s="449"/>
    </row>
    <row r="37" spans="1:24" ht="20.25">
      <c r="A37" s="32" t="s">
        <v>43</v>
      </c>
      <c r="C37" s="358">
        <v>21072151</v>
      </c>
      <c r="D37" s="358"/>
      <c r="E37" s="358">
        <v>227353075406</v>
      </c>
      <c r="F37" s="358"/>
      <c r="G37" s="358">
        <v>253037002155</v>
      </c>
      <c r="H37" s="358"/>
      <c r="I37" s="358">
        <v>4000000</v>
      </c>
      <c r="J37" s="358">
        <v>51248476126</v>
      </c>
      <c r="K37" s="358"/>
      <c r="L37" s="358">
        <v>0</v>
      </c>
      <c r="M37" s="358">
        <v>0</v>
      </c>
      <c r="N37" s="358"/>
      <c r="O37" s="358">
        <v>25072151</v>
      </c>
      <c r="P37" s="358"/>
      <c r="Q37" s="358">
        <v>12550</v>
      </c>
      <c r="R37" s="358"/>
      <c r="S37" s="358">
        <v>278601551532</v>
      </c>
      <c r="T37" s="358"/>
      <c r="U37" s="358">
        <v>312783294854</v>
      </c>
      <c r="W37" s="359">
        <v>8.5110390601262909E-2</v>
      </c>
      <c r="X37" s="449"/>
    </row>
    <row r="38" spans="1:24" ht="20.25">
      <c r="A38" s="33" t="s">
        <v>44</v>
      </c>
      <c r="C38" s="358">
        <v>4800000</v>
      </c>
      <c r="D38" s="358"/>
      <c r="E38" s="358">
        <v>42561701497</v>
      </c>
      <c r="F38" s="358"/>
      <c r="G38" s="358">
        <v>25622632800</v>
      </c>
      <c r="H38" s="358"/>
      <c r="I38" s="358">
        <v>0</v>
      </c>
      <c r="J38" s="358">
        <v>0</v>
      </c>
      <c r="K38" s="358"/>
      <c r="L38" s="358">
        <v>0</v>
      </c>
      <c r="M38" s="358">
        <v>0</v>
      </c>
      <c r="N38" s="358"/>
      <c r="O38" s="358">
        <v>4800000</v>
      </c>
      <c r="P38" s="358"/>
      <c r="Q38" s="358">
        <v>5710</v>
      </c>
      <c r="R38" s="358"/>
      <c r="S38" s="358">
        <v>42561701497</v>
      </c>
      <c r="T38" s="358"/>
      <c r="U38" s="358">
        <v>27244922400</v>
      </c>
      <c r="W38" s="359">
        <v>7.4135224787099689E-3</v>
      </c>
      <c r="X38" s="449"/>
    </row>
    <row r="39" spans="1:24" ht="20.25">
      <c r="A39" s="34" t="s">
        <v>45</v>
      </c>
      <c r="C39" s="358">
        <v>1685086</v>
      </c>
      <c r="D39" s="358"/>
      <c r="E39" s="358">
        <v>41504051229</v>
      </c>
      <c r="F39" s="358"/>
      <c r="G39" s="358">
        <v>31591626664</v>
      </c>
      <c r="H39" s="358"/>
      <c r="I39" s="358">
        <v>0</v>
      </c>
      <c r="J39" s="358">
        <v>0</v>
      </c>
      <c r="K39" s="358"/>
      <c r="L39" s="358">
        <v>0</v>
      </c>
      <c r="M39" s="358">
        <v>0</v>
      </c>
      <c r="N39" s="358"/>
      <c r="O39" s="358">
        <v>1685086</v>
      </c>
      <c r="P39" s="358"/>
      <c r="Q39" s="358">
        <v>22550</v>
      </c>
      <c r="R39" s="358"/>
      <c r="S39" s="358">
        <v>41504051229</v>
      </c>
      <c r="T39" s="358"/>
      <c r="U39" s="358">
        <v>37772597099</v>
      </c>
      <c r="W39" s="359">
        <v>1.0278171967657778E-2</v>
      </c>
      <c r="X39" s="449"/>
    </row>
    <row r="40" spans="1:24" ht="20.25">
      <c r="A40" s="35" t="s">
        <v>46</v>
      </c>
      <c r="C40" s="358">
        <v>4500000</v>
      </c>
      <c r="D40" s="358"/>
      <c r="E40" s="358">
        <v>50077744093</v>
      </c>
      <c r="F40" s="358"/>
      <c r="G40" s="358">
        <v>36769909500</v>
      </c>
      <c r="H40" s="358"/>
      <c r="I40" s="358">
        <v>0</v>
      </c>
      <c r="J40" s="358">
        <v>0</v>
      </c>
      <c r="K40" s="358"/>
      <c r="L40" s="358">
        <v>0</v>
      </c>
      <c r="M40" s="358">
        <v>0</v>
      </c>
      <c r="N40" s="358"/>
      <c r="O40" s="358">
        <v>4500000</v>
      </c>
      <c r="P40" s="358"/>
      <c r="Q40" s="358">
        <v>8280</v>
      </c>
      <c r="R40" s="358"/>
      <c r="S40" s="358">
        <v>50077744093</v>
      </c>
      <c r="T40" s="358"/>
      <c r="U40" s="358">
        <v>37038303000</v>
      </c>
      <c r="W40" s="359">
        <v>1.0078365716459918E-2</v>
      </c>
      <c r="X40" s="449"/>
    </row>
    <row r="41" spans="1:24" ht="20.25">
      <c r="A41" s="36" t="s">
        <v>47</v>
      </c>
      <c r="C41" s="358">
        <v>2000000</v>
      </c>
      <c r="D41" s="358"/>
      <c r="E41" s="358">
        <v>41036191902</v>
      </c>
      <c r="F41" s="358"/>
      <c r="G41" s="358">
        <v>61014789000</v>
      </c>
      <c r="H41" s="358"/>
      <c r="I41" s="358">
        <v>0</v>
      </c>
      <c r="J41" s="358">
        <v>0</v>
      </c>
      <c r="K41" s="358"/>
      <c r="L41" s="358">
        <v>0</v>
      </c>
      <c r="M41" s="358">
        <v>0</v>
      </c>
      <c r="N41" s="358"/>
      <c r="O41" s="358">
        <v>2000000</v>
      </c>
      <c r="P41" s="358"/>
      <c r="Q41" s="358">
        <v>33830</v>
      </c>
      <c r="R41" s="358"/>
      <c r="S41" s="358">
        <v>41036191902</v>
      </c>
      <c r="T41" s="358"/>
      <c r="U41" s="358">
        <v>67257423000</v>
      </c>
      <c r="W41" s="359">
        <v>1.8301186912927484E-2</v>
      </c>
      <c r="X41" s="449"/>
    </row>
    <row r="42" spans="1:24" ht="20.25">
      <c r="A42" s="37" t="s">
        <v>48</v>
      </c>
      <c r="C42" s="358">
        <v>14421504</v>
      </c>
      <c r="D42" s="358"/>
      <c r="E42" s="358">
        <v>98636914457</v>
      </c>
      <c r="F42" s="358"/>
      <c r="G42" s="358">
        <v>108521219108</v>
      </c>
      <c r="H42" s="358"/>
      <c r="I42" s="358">
        <v>0</v>
      </c>
      <c r="J42" s="358">
        <v>0</v>
      </c>
      <c r="K42" s="358"/>
      <c r="L42" s="358">
        <v>0</v>
      </c>
      <c r="M42" s="358">
        <v>0</v>
      </c>
      <c r="N42" s="358"/>
      <c r="O42" s="358">
        <v>14421504</v>
      </c>
      <c r="P42" s="358"/>
      <c r="Q42" s="358">
        <v>7540</v>
      </c>
      <c r="R42" s="358"/>
      <c r="S42" s="358">
        <v>98636914457</v>
      </c>
      <c r="T42" s="358"/>
      <c r="U42" s="358">
        <v>108091148226</v>
      </c>
      <c r="W42" s="359">
        <v>2.9412311966174741E-2</v>
      </c>
      <c r="X42" s="449"/>
    </row>
    <row r="43" spans="1:24" ht="20.25">
      <c r="A43" s="38" t="s">
        <v>49</v>
      </c>
      <c r="C43" s="358"/>
      <c r="D43" s="358"/>
      <c r="E43" s="358"/>
      <c r="F43" s="358"/>
      <c r="G43" s="358"/>
      <c r="H43" s="358"/>
      <c r="I43" s="358">
        <v>1500000</v>
      </c>
      <c r="J43" s="358">
        <v>26851315357</v>
      </c>
      <c r="K43" s="358"/>
      <c r="L43" s="358">
        <v>0</v>
      </c>
      <c r="M43" s="358">
        <v>0</v>
      </c>
      <c r="N43" s="358"/>
      <c r="O43" s="358">
        <v>1500000</v>
      </c>
      <c r="P43" s="358"/>
      <c r="Q43" s="358">
        <v>17110</v>
      </c>
      <c r="R43" s="358"/>
      <c r="S43" s="358">
        <v>26851315357</v>
      </c>
      <c r="T43" s="358"/>
      <c r="U43" s="358">
        <v>25512293250</v>
      </c>
      <c r="W43" s="359">
        <v>6.9420626976098715E-3</v>
      </c>
      <c r="X43" s="449"/>
    </row>
    <row r="44" spans="1:24" ht="20.25">
      <c r="A44" s="39" t="s">
        <v>50</v>
      </c>
      <c r="C44" s="358">
        <v>7500001</v>
      </c>
      <c r="D44" s="358"/>
      <c r="E44" s="358">
        <v>48098368661</v>
      </c>
      <c r="F44" s="358"/>
      <c r="G44" s="358">
        <v>44881363484</v>
      </c>
      <c r="H44" s="358"/>
      <c r="I44" s="358">
        <v>2994430</v>
      </c>
      <c r="J44" s="358">
        <v>21942730302</v>
      </c>
      <c r="K44" s="358"/>
      <c r="L44" s="358">
        <v>1500000</v>
      </c>
      <c r="M44" s="358">
        <v>9889038129</v>
      </c>
      <c r="N44" s="358"/>
      <c r="O44" s="358">
        <v>8994431</v>
      </c>
      <c r="P44" s="358"/>
      <c r="Q44" s="358">
        <v>6520</v>
      </c>
      <c r="R44" s="358"/>
      <c r="S44" s="358">
        <v>60029917943</v>
      </c>
      <c r="T44" s="358"/>
      <c r="U44" s="358">
        <v>58294760164</v>
      </c>
      <c r="W44" s="359">
        <v>1.5862387439459929E-2</v>
      </c>
      <c r="X44" s="449"/>
    </row>
    <row r="45" spans="1:24" ht="20.25">
      <c r="A45" s="40" t="s">
        <v>51</v>
      </c>
      <c r="C45" s="358">
        <v>2532207</v>
      </c>
      <c r="D45" s="358"/>
      <c r="E45" s="358">
        <v>26951359714</v>
      </c>
      <c r="F45" s="358"/>
      <c r="G45" s="358">
        <v>32596967770</v>
      </c>
      <c r="H45" s="358"/>
      <c r="I45" s="358">
        <v>0</v>
      </c>
      <c r="J45" s="358">
        <v>0</v>
      </c>
      <c r="K45" s="358"/>
      <c r="L45" s="358">
        <v>82207</v>
      </c>
      <c r="M45" s="358">
        <v>1160393738</v>
      </c>
      <c r="N45" s="358"/>
      <c r="O45" s="358">
        <v>2450000</v>
      </c>
      <c r="P45" s="358"/>
      <c r="Q45" s="358">
        <v>14670</v>
      </c>
      <c r="R45" s="358"/>
      <c r="S45" s="358">
        <v>26076395531</v>
      </c>
      <c r="T45" s="358"/>
      <c r="U45" s="358">
        <v>35727648075</v>
      </c>
      <c r="W45" s="359">
        <v>9.7217278958170745E-3</v>
      </c>
      <c r="X45" s="449"/>
    </row>
    <row r="46" spans="1:24" ht="20.25">
      <c r="A46" s="41" t="s">
        <v>52</v>
      </c>
      <c r="C46" s="358">
        <v>1000000</v>
      </c>
      <c r="D46" s="358"/>
      <c r="E46" s="358">
        <v>38247848366</v>
      </c>
      <c r="F46" s="358"/>
      <c r="G46" s="358">
        <v>46929100500</v>
      </c>
      <c r="H46" s="358"/>
      <c r="I46" s="358">
        <v>0</v>
      </c>
      <c r="J46" s="358">
        <v>0</v>
      </c>
      <c r="K46" s="358"/>
      <c r="L46" s="358">
        <v>1000000</v>
      </c>
      <c r="M46" s="358">
        <v>22535113702</v>
      </c>
      <c r="N46" s="358"/>
      <c r="O46" s="358">
        <v>1500000</v>
      </c>
      <c r="P46" s="358"/>
      <c r="Q46" s="358">
        <v>22620</v>
      </c>
      <c r="R46" s="358"/>
      <c r="S46" s="358">
        <v>19373924183</v>
      </c>
      <c r="T46" s="358"/>
      <c r="U46" s="358">
        <v>33728116500</v>
      </c>
      <c r="W46" s="359">
        <v>9.177642210399491E-3</v>
      </c>
      <c r="X46" s="449"/>
    </row>
    <row r="47" spans="1:24" ht="20.25">
      <c r="A47" s="42" t="s">
        <v>53</v>
      </c>
      <c r="C47" s="358"/>
      <c r="D47" s="358"/>
      <c r="E47" s="358"/>
      <c r="F47" s="358"/>
      <c r="G47" s="358"/>
      <c r="H47" s="358"/>
      <c r="I47" s="358">
        <v>0</v>
      </c>
      <c r="J47" s="358">
        <v>0</v>
      </c>
      <c r="K47" s="358"/>
      <c r="L47" s="358">
        <v>500000</v>
      </c>
      <c r="M47" s="358">
        <v>7768689489</v>
      </c>
      <c r="N47" s="358"/>
      <c r="O47" s="358"/>
      <c r="P47" s="358"/>
      <c r="Q47" s="358"/>
      <c r="R47" s="358"/>
      <c r="S47" s="358"/>
      <c r="T47" s="358"/>
      <c r="U47" s="358"/>
      <c r="W47" s="359">
        <v>0</v>
      </c>
      <c r="X47" s="449"/>
    </row>
    <row r="48" spans="1:24" ht="20.25">
      <c r="A48" s="43" t="s">
        <v>54</v>
      </c>
      <c r="C48" s="358">
        <v>15925432</v>
      </c>
      <c r="D48" s="358"/>
      <c r="E48" s="358">
        <v>55764787321</v>
      </c>
      <c r="F48" s="358"/>
      <c r="G48" s="358">
        <v>92451145969</v>
      </c>
      <c r="H48" s="358"/>
      <c r="I48" s="358">
        <v>0</v>
      </c>
      <c r="J48" s="358">
        <v>0</v>
      </c>
      <c r="K48" s="358"/>
      <c r="L48" s="358">
        <v>1425429</v>
      </c>
      <c r="M48" s="358">
        <v>8083361736</v>
      </c>
      <c r="N48" s="358"/>
      <c r="O48" s="358">
        <v>14500003</v>
      </c>
      <c r="P48" s="358"/>
      <c r="Q48" s="358">
        <v>5590</v>
      </c>
      <c r="R48" s="358"/>
      <c r="S48" s="358">
        <v>50773478763</v>
      </c>
      <c r="T48" s="358"/>
      <c r="U48" s="358">
        <v>80572739420</v>
      </c>
      <c r="W48" s="359">
        <v>2.1924372038637587E-2</v>
      </c>
      <c r="X48" s="449"/>
    </row>
    <row r="49" spans="1:24" ht="20.25">
      <c r="A49" s="44" t="s">
        <v>55</v>
      </c>
      <c r="C49" s="358">
        <v>4800000</v>
      </c>
      <c r="D49" s="358"/>
      <c r="E49" s="358">
        <v>130284107383</v>
      </c>
      <c r="F49" s="358"/>
      <c r="G49" s="358">
        <v>146817208800</v>
      </c>
      <c r="H49" s="358"/>
      <c r="I49" s="358">
        <v>0</v>
      </c>
      <c r="J49" s="358">
        <v>0</v>
      </c>
      <c r="K49" s="358"/>
      <c r="L49" s="358">
        <v>0</v>
      </c>
      <c r="M49" s="358">
        <v>0</v>
      </c>
      <c r="N49" s="358"/>
      <c r="O49" s="358">
        <v>4800000</v>
      </c>
      <c r="P49" s="358"/>
      <c r="Q49" s="358">
        <v>31000</v>
      </c>
      <c r="R49" s="358"/>
      <c r="S49" s="358">
        <v>130284107383</v>
      </c>
      <c r="T49" s="358"/>
      <c r="U49" s="358">
        <v>147914640000</v>
      </c>
      <c r="W49" s="359">
        <v>4.0248545856393876E-2</v>
      </c>
      <c r="X49" s="449"/>
    </row>
    <row r="50" spans="1:24" ht="20.25">
      <c r="A50" s="45" t="s">
        <v>56</v>
      </c>
      <c r="C50" s="358">
        <v>1565000</v>
      </c>
      <c r="D50" s="358"/>
      <c r="E50" s="358">
        <v>137786443016</v>
      </c>
      <c r="F50" s="358"/>
      <c r="G50" s="358">
        <v>150995101545</v>
      </c>
      <c r="H50" s="358"/>
      <c r="I50" s="358">
        <v>0</v>
      </c>
      <c r="J50" s="358">
        <v>0</v>
      </c>
      <c r="K50" s="358"/>
      <c r="L50" s="358">
        <v>0</v>
      </c>
      <c r="M50" s="358">
        <v>0</v>
      </c>
      <c r="N50" s="358"/>
      <c r="O50" s="358">
        <v>1565000</v>
      </c>
      <c r="P50" s="358"/>
      <c r="Q50" s="358">
        <v>94650</v>
      </c>
      <c r="R50" s="358"/>
      <c r="S50" s="358">
        <v>137786443016</v>
      </c>
      <c r="T50" s="358"/>
      <c r="U50" s="358">
        <v>147245892862</v>
      </c>
      <c r="W50" s="359">
        <v>4.0066575364155074E-2</v>
      </c>
      <c r="X50" s="449"/>
    </row>
    <row r="51" spans="1:24" ht="20.25">
      <c r="A51" s="46" t="s">
        <v>57</v>
      </c>
      <c r="C51" s="358">
        <v>10072696</v>
      </c>
      <c r="D51" s="358"/>
      <c r="E51" s="358">
        <v>151940558910</v>
      </c>
      <c r="F51" s="358"/>
      <c r="G51" s="358">
        <v>155498216515</v>
      </c>
      <c r="H51" s="358"/>
      <c r="I51" s="358">
        <v>0</v>
      </c>
      <c r="J51" s="358">
        <v>0</v>
      </c>
      <c r="K51" s="358"/>
      <c r="L51" s="358">
        <v>72696</v>
      </c>
      <c r="M51" s="358">
        <v>1221768105</v>
      </c>
      <c r="N51" s="358"/>
      <c r="O51" s="358">
        <v>10000000</v>
      </c>
      <c r="P51" s="358"/>
      <c r="Q51" s="358">
        <v>16860</v>
      </c>
      <c r="R51" s="358"/>
      <c r="S51" s="358">
        <v>150843983488</v>
      </c>
      <c r="T51" s="358"/>
      <c r="U51" s="358">
        <v>167596830000</v>
      </c>
      <c r="W51" s="359">
        <v>4.5604199135672097E-2</v>
      </c>
      <c r="X51" s="449"/>
    </row>
    <row r="52" spans="1:24" ht="20.25">
      <c r="A52" s="47" t="s">
        <v>58</v>
      </c>
      <c r="C52" s="358">
        <v>1444055</v>
      </c>
      <c r="D52" s="358"/>
      <c r="E52" s="358">
        <v>37085989448</v>
      </c>
      <c r="F52" s="358"/>
      <c r="G52" s="358">
        <v>35498996843</v>
      </c>
      <c r="H52" s="358"/>
      <c r="I52" s="358">
        <v>0</v>
      </c>
      <c r="J52" s="358">
        <v>0</v>
      </c>
      <c r="K52" s="358"/>
      <c r="L52" s="358">
        <v>1444055</v>
      </c>
      <c r="M52" s="358">
        <v>37066050390</v>
      </c>
      <c r="N52" s="358"/>
      <c r="O52" s="358">
        <v>0</v>
      </c>
      <c r="P52" s="358"/>
      <c r="Q52" s="358">
        <v>0</v>
      </c>
      <c r="R52" s="358"/>
      <c r="S52" s="358">
        <v>0</v>
      </c>
      <c r="T52" s="358"/>
      <c r="U52" s="358">
        <v>0</v>
      </c>
      <c r="W52" s="359">
        <v>0</v>
      </c>
      <c r="X52" s="449"/>
    </row>
    <row r="53" spans="1:24" ht="30">
      <c r="A53" s="48" t="s">
        <v>59</v>
      </c>
      <c r="C53" s="358">
        <v>1400000</v>
      </c>
      <c r="D53" s="358"/>
      <c r="E53" s="358">
        <v>22619777158</v>
      </c>
      <c r="F53" s="358"/>
      <c r="G53" s="358">
        <v>31340408400</v>
      </c>
      <c r="H53" s="358"/>
      <c r="I53" s="358">
        <v>0</v>
      </c>
      <c r="J53" s="358">
        <v>0</v>
      </c>
      <c r="K53" s="358"/>
      <c r="L53" s="358">
        <v>0</v>
      </c>
      <c r="M53" s="358">
        <v>0</v>
      </c>
      <c r="N53" s="358"/>
      <c r="O53" s="358">
        <v>1400000</v>
      </c>
      <c r="P53" s="358"/>
      <c r="Q53" s="358">
        <v>22230</v>
      </c>
      <c r="R53" s="358"/>
      <c r="S53" s="358">
        <v>22619777158</v>
      </c>
      <c r="T53" s="358"/>
      <c r="U53" s="358">
        <v>30936824100</v>
      </c>
      <c r="W53" s="359">
        <v>8.4181131998836718E-3</v>
      </c>
      <c r="X53" s="449"/>
    </row>
    <row r="54" spans="1:24" ht="20.25">
      <c r="A54" s="49" t="s">
        <v>60</v>
      </c>
      <c r="C54" s="358">
        <v>19193261</v>
      </c>
      <c r="D54" s="358"/>
      <c r="E54" s="358">
        <v>275605201082</v>
      </c>
      <c r="F54" s="358"/>
      <c r="G54" s="358">
        <v>304883396331</v>
      </c>
      <c r="H54" s="358"/>
      <c r="I54" s="358">
        <v>0</v>
      </c>
      <c r="J54" s="358">
        <v>0</v>
      </c>
      <c r="K54" s="358"/>
      <c r="L54" s="358">
        <v>0</v>
      </c>
      <c r="M54" s="358">
        <v>0</v>
      </c>
      <c r="N54" s="358"/>
      <c r="O54" s="358">
        <v>19193261</v>
      </c>
      <c r="P54" s="358"/>
      <c r="Q54" s="358">
        <v>16960</v>
      </c>
      <c r="R54" s="358"/>
      <c r="S54" s="358">
        <v>275605201082</v>
      </c>
      <c r="T54" s="358"/>
      <c r="U54" s="358">
        <v>323580876206</v>
      </c>
      <c r="W54" s="359">
        <v>8.8048483464715208E-2</v>
      </c>
      <c r="X54" s="449"/>
    </row>
    <row r="55" spans="1:24" ht="30">
      <c r="A55" s="50" t="s">
        <v>61</v>
      </c>
      <c r="C55" s="358">
        <v>0</v>
      </c>
      <c r="D55" s="358"/>
      <c r="E55" s="358">
        <v>1</v>
      </c>
      <c r="F55" s="358"/>
      <c r="G55" s="358">
        <v>1</v>
      </c>
      <c r="H55" s="358"/>
      <c r="I55" s="358">
        <v>0</v>
      </c>
      <c r="J55" s="358">
        <v>0</v>
      </c>
      <c r="K55" s="358"/>
      <c r="L55" s="358">
        <v>0</v>
      </c>
      <c r="M55" s="358">
        <v>0</v>
      </c>
      <c r="N55" s="358"/>
      <c r="O55" s="358">
        <v>0</v>
      </c>
      <c r="P55" s="358"/>
      <c r="Q55" s="358">
        <v>3553</v>
      </c>
      <c r="R55" s="358"/>
      <c r="S55" s="358">
        <v>1</v>
      </c>
      <c r="T55" s="358"/>
      <c r="U55" s="358">
        <v>1</v>
      </c>
      <c r="W55" s="359">
        <v>2.7210657346963002E-13</v>
      </c>
      <c r="X55" s="449"/>
    </row>
    <row r="56" spans="1:24" ht="20.25">
      <c r="A56" s="51" t="s">
        <v>62</v>
      </c>
      <c r="C56" s="358">
        <v>23692722</v>
      </c>
      <c r="D56" s="358"/>
      <c r="E56" s="358">
        <v>42989353906</v>
      </c>
      <c r="F56" s="358"/>
      <c r="G56" s="358">
        <v>47739397866</v>
      </c>
      <c r="H56" s="358"/>
      <c r="I56" s="358">
        <v>0</v>
      </c>
      <c r="J56" s="358">
        <v>0</v>
      </c>
      <c r="K56" s="358"/>
      <c r="L56" s="358">
        <v>0</v>
      </c>
      <c r="M56" s="358">
        <v>0</v>
      </c>
      <c r="N56" s="358"/>
      <c r="O56" s="358">
        <v>23692722</v>
      </c>
      <c r="P56" s="358"/>
      <c r="Q56" s="358">
        <v>1933</v>
      </c>
      <c r="R56" s="358"/>
      <c r="S56" s="358">
        <v>42989353906</v>
      </c>
      <c r="T56" s="358"/>
      <c r="U56" s="358">
        <v>45525533338</v>
      </c>
      <c r="W56" s="359">
        <v>1.2387796881980589E-2</v>
      </c>
      <c r="X56" s="449"/>
    </row>
    <row r="57" spans="1:24" ht="20.25">
      <c r="A57" s="52" t="s">
        <v>63</v>
      </c>
      <c r="C57" s="358">
        <v>9107693</v>
      </c>
      <c r="D57" s="358"/>
      <c r="E57" s="358">
        <v>108051808499</v>
      </c>
      <c r="F57" s="358"/>
      <c r="G57" s="358">
        <v>91621442534</v>
      </c>
      <c r="H57" s="358"/>
      <c r="I57" s="358">
        <v>1341384</v>
      </c>
      <c r="J57" s="358">
        <v>14941119797</v>
      </c>
      <c r="K57" s="358"/>
      <c r="L57" s="358">
        <v>0</v>
      </c>
      <c r="M57" s="358">
        <v>0</v>
      </c>
      <c r="N57" s="358"/>
      <c r="O57" s="358">
        <v>10449077</v>
      </c>
      <c r="P57" s="358"/>
      <c r="Q57" s="358">
        <v>10710</v>
      </c>
      <c r="R57" s="358"/>
      <c r="S57" s="358">
        <v>122992928296</v>
      </c>
      <c r="T57" s="358"/>
      <c r="U57" s="358">
        <v>111243752463</v>
      </c>
      <c r="W57" s="359">
        <v>3.0270156302610648E-2</v>
      </c>
      <c r="X57" s="449"/>
    </row>
    <row r="58" spans="1:24" ht="21" thickBot="1">
      <c r="A58" s="53" t="s">
        <v>64</v>
      </c>
      <c r="C58" s="362">
        <f>SUM(C11:$C$57)</f>
        <v>418233495</v>
      </c>
      <c r="D58" s="358"/>
      <c r="E58" s="362">
        <f>SUM(E11:$E$57)</f>
        <v>3162660865619</v>
      </c>
      <c r="F58" s="358"/>
      <c r="G58" s="362">
        <f>SUM(G11:$G$57)</f>
        <v>3273167355076</v>
      </c>
      <c r="H58" s="358"/>
      <c r="I58" s="362">
        <f>SUM(I11:$I$57)</f>
        <v>16718413</v>
      </c>
      <c r="J58" s="362">
        <f>SUM(J11:$J$57)</f>
        <v>237164142296</v>
      </c>
      <c r="K58" s="358"/>
      <c r="L58" s="362">
        <f>SUM(L11:$L$57)</f>
        <v>20005223</v>
      </c>
      <c r="M58" s="362">
        <f>SUM(M11:$M$57)</f>
        <v>261323697948</v>
      </c>
      <c r="N58" s="358"/>
      <c r="O58" s="362">
        <f>SUM(O11:$O$57)</f>
        <v>416946685</v>
      </c>
      <c r="P58" s="358"/>
      <c r="Q58" s="362">
        <f>SUM(Q11:$Q$57)</f>
        <v>819994</v>
      </c>
      <c r="R58" s="358"/>
      <c r="S58" s="362">
        <f>SUM(S11:$S$57)</f>
        <v>3170928716503</v>
      </c>
      <c r="T58" s="358"/>
      <c r="U58" s="362">
        <f>SUM(U11:$U$57)</f>
        <v>3486089196460</v>
      </c>
      <c r="W58" s="361">
        <f>SUM(W11:$W$57)</f>
        <v>0.94858778605822658</v>
      </c>
      <c r="X58" s="449"/>
    </row>
    <row r="59" spans="1:24" ht="15.75" thickTop="1">
      <c r="C59" s="54"/>
      <c r="E59" s="55"/>
      <c r="G59" s="56"/>
      <c r="I59" s="57"/>
      <c r="J59" s="58"/>
      <c r="L59" s="59"/>
      <c r="M59" s="60"/>
      <c r="O59" s="61"/>
      <c r="Q59" s="62"/>
      <c r="S59" s="63"/>
      <c r="U59" s="64"/>
      <c r="W59" s="65"/>
    </row>
    <row r="60" spans="1:24">
      <c r="I60" s="447"/>
      <c r="J60" s="363"/>
      <c r="L60" s="363"/>
      <c r="M60" s="363"/>
      <c r="S60" s="363"/>
      <c r="U60" s="363"/>
    </row>
    <row r="61" spans="1:24">
      <c r="J61" s="363"/>
      <c r="M61" s="363"/>
      <c r="S61" s="363"/>
      <c r="U61" s="363"/>
    </row>
    <row r="62" spans="1:24">
      <c r="E62" s="446"/>
      <c r="F62" s="446"/>
      <c r="G62" s="446"/>
      <c r="H62" s="446"/>
      <c r="I62" s="446"/>
      <c r="J62" s="446"/>
      <c r="M62" s="363"/>
      <c r="U62" s="363"/>
    </row>
    <row r="63" spans="1:24">
      <c r="M63" s="363"/>
      <c r="U63" s="363"/>
    </row>
    <row r="64" spans="1:24">
      <c r="J64" s="363"/>
      <c r="U64" s="363"/>
    </row>
    <row r="65" spans="10:21">
      <c r="J65" s="447"/>
    </row>
    <row r="66" spans="10:21">
      <c r="J66" s="363"/>
      <c r="U66" s="363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view="pageBreakPreview" zoomScaleNormal="100" zoomScaleSheetLayoutView="100" workbookViewId="0">
      <selection activeCell="N10" sqref="N10"/>
    </sheetView>
  </sheetViews>
  <sheetFormatPr defaultRowHeight="15"/>
  <cols>
    <col min="1" max="1" width="20.28515625" bestFit="1" customWidth="1"/>
    <col min="2" max="2" width="1.42578125" customWidth="1"/>
    <col min="3" max="3" width="19.71093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9" width="1.42578125" customWidth="1"/>
    <col min="10" max="10" width="18.140625" bestFit="1" customWidth="1"/>
    <col min="11" max="11" width="1.42578125" customWidth="1"/>
    <col min="12" max="12" width="19.42578125" bestFit="1" customWidth="1"/>
    <col min="13" max="13" width="1.42578125" customWidth="1"/>
    <col min="14" max="14" width="19.42578125" bestFit="1" customWidth="1"/>
    <col min="15" max="15" width="1.42578125" customWidth="1"/>
    <col min="16" max="16" width="18.140625" bestFit="1" customWidth="1"/>
    <col min="17" max="17" width="1.42578125" customWidth="1"/>
    <col min="18" max="18" width="10.5703125" bestFit="1" customWidth="1"/>
    <col min="19" max="19" width="16.42578125" bestFit="1" customWidth="1"/>
  </cols>
  <sheetData>
    <row r="1" spans="1:19" ht="20.100000000000001" customHeight="1">
      <c r="A1" s="389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19" ht="20.100000000000001" customHeight="1">
      <c r="A2" s="390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1:19" ht="20.100000000000001" customHeight="1">
      <c r="A3" s="391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</row>
    <row r="5" spans="1:19" ht="15.75">
      <c r="A5" s="392" t="s">
        <v>67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7" spans="1:19" ht="15.75">
      <c r="C7" s="393" t="s">
        <v>68</v>
      </c>
      <c r="D7" s="374"/>
      <c r="E7" s="374"/>
      <c r="F7" s="374"/>
      <c r="G7" s="374"/>
      <c r="H7" s="374"/>
      <c r="J7" s="66" t="s">
        <v>5</v>
      </c>
      <c r="L7" s="394" t="s">
        <v>6</v>
      </c>
      <c r="M7" s="374"/>
      <c r="N7" s="374"/>
      <c r="P7" s="395" t="s">
        <v>7</v>
      </c>
      <c r="Q7" s="374"/>
      <c r="R7" s="374"/>
    </row>
    <row r="8" spans="1:19" ht="31.5">
      <c r="A8" s="67" t="s">
        <v>69</v>
      </c>
      <c r="C8" s="68" t="s">
        <v>70</v>
      </c>
      <c r="E8" s="69" t="s">
        <v>71</v>
      </c>
      <c r="G8" s="70" t="s">
        <v>72</v>
      </c>
      <c r="J8" s="71" t="s">
        <v>73</v>
      </c>
      <c r="L8" s="72" t="s">
        <v>74</v>
      </c>
      <c r="N8" s="73" t="s">
        <v>75</v>
      </c>
      <c r="P8" s="74" t="s">
        <v>73</v>
      </c>
      <c r="R8" s="75" t="s">
        <v>15</v>
      </c>
      <c r="S8" s="363"/>
    </row>
    <row r="9" spans="1:19" ht="30">
      <c r="A9" s="76" t="s">
        <v>76</v>
      </c>
      <c r="C9" s="1" t="s">
        <v>77</v>
      </c>
      <c r="E9" s="77" t="s">
        <v>78</v>
      </c>
      <c r="G9" s="1" t="s">
        <v>79</v>
      </c>
      <c r="I9" s="358"/>
      <c r="J9" s="358">
        <v>5128266237</v>
      </c>
      <c r="K9" s="358"/>
      <c r="L9" s="358">
        <v>176375523133</v>
      </c>
      <c r="M9" s="358"/>
      <c r="N9" s="358">
        <v>166240716667</v>
      </c>
      <c r="O9" s="358"/>
      <c r="P9" s="358">
        <v>15263072703</v>
      </c>
      <c r="Q9" s="358"/>
      <c r="R9" s="450">
        <v>4.1531824138311742E-3</v>
      </c>
      <c r="S9" s="449"/>
    </row>
    <row r="10" spans="1:19" ht="30">
      <c r="A10" s="78" t="s">
        <v>80</v>
      </c>
      <c r="C10" s="1" t="s">
        <v>81</v>
      </c>
      <c r="E10" s="79" t="s">
        <v>82</v>
      </c>
      <c r="G10" s="1" t="s">
        <v>83</v>
      </c>
      <c r="I10" s="358"/>
      <c r="J10" s="358">
        <v>1070000000</v>
      </c>
      <c r="K10" s="358"/>
      <c r="L10" s="358"/>
      <c r="M10" s="358"/>
      <c r="N10" s="358">
        <v>0</v>
      </c>
      <c r="O10" s="358"/>
      <c r="P10" s="358">
        <v>1070000000</v>
      </c>
      <c r="Q10" s="358"/>
      <c r="R10" s="450">
        <v>2.9115403361250412E-4</v>
      </c>
      <c r="S10" s="449"/>
    </row>
    <row r="11" spans="1:19" ht="30">
      <c r="A11" s="80" t="s">
        <v>80</v>
      </c>
      <c r="C11" s="1" t="s">
        <v>84</v>
      </c>
      <c r="E11" s="81" t="s">
        <v>78</v>
      </c>
      <c r="G11" s="1" t="s">
        <v>85</v>
      </c>
      <c r="I11" s="358"/>
      <c r="J11" s="358">
        <v>5308661</v>
      </c>
      <c r="K11" s="358"/>
      <c r="L11" s="358">
        <v>33216</v>
      </c>
      <c r="M11" s="358"/>
      <c r="N11" s="358">
        <v>420000</v>
      </c>
      <c r="O11" s="358"/>
      <c r="P11" s="358">
        <v>4921877</v>
      </c>
      <c r="Q11" s="358"/>
      <c r="R11" s="450">
        <v>1.3392750855089823E-6</v>
      </c>
      <c r="S11" s="449"/>
    </row>
    <row r="12" spans="1:19" ht="30">
      <c r="A12" s="82" t="s">
        <v>80</v>
      </c>
      <c r="C12" s="1" t="s">
        <v>86</v>
      </c>
      <c r="E12" s="83" t="s">
        <v>78</v>
      </c>
      <c r="G12" s="1" t="s">
        <v>87</v>
      </c>
      <c r="I12" s="358"/>
      <c r="J12" s="358">
        <v>14622942145</v>
      </c>
      <c r="K12" s="358"/>
      <c r="L12" s="358">
        <v>15591951449</v>
      </c>
      <c r="M12" s="358"/>
      <c r="N12" s="358">
        <v>23628050000</v>
      </c>
      <c r="O12" s="358"/>
      <c r="P12" s="358">
        <v>6586843594</v>
      </c>
      <c r="Q12" s="358"/>
      <c r="R12" s="450">
        <v>1.792323440343723E-3</v>
      </c>
      <c r="S12" s="449"/>
    </row>
    <row r="13" spans="1:19" ht="30">
      <c r="A13" s="84" t="s">
        <v>80</v>
      </c>
      <c r="C13" s="1" t="s">
        <v>88</v>
      </c>
      <c r="E13" s="85" t="s">
        <v>78</v>
      </c>
      <c r="G13" s="1" t="s">
        <v>89</v>
      </c>
      <c r="I13" s="358"/>
      <c r="J13" s="358">
        <v>2627210075</v>
      </c>
      <c r="K13" s="358"/>
      <c r="L13" s="358">
        <v>61675959332</v>
      </c>
      <c r="M13" s="358"/>
      <c r="N13" s="358">
        <v>28170920000</v>
      </c>
      <c r="O13" s="358"/>
      <c r="P13" s="358">
        <v>36132249407</v>
      </c>
      <c r="Q13" s="358"/>
      <c r="R13" s="450">
        <v>9.8318225778888414E-3</v>
      </c>
      <c r="S13" s="449"/>
    </row>
    <row r="14" spans="1:19" ht="21" thickBot="1">
      <c r="A14" s="86" t="s">
        <v>64</v>
      </c>
      <c r="I14" s="358"/>
      <c r="J14" s="362">
        <f>SUM(J9:$J$13)</f>
        <v>23453727118</v>
      </c>
      <c r="K14" s="358"/>
      <c r="L14" s="362">
        <f>SUM(L9:$L$13)</f>
        <v>253643467130</v>
      </c>
      <c r="M14" s="358"/>
      <c r="N14" s="362">
        <f>SUM(N9:$N$13)</f>
        <v>218040106667</v>
      </c>
      <c r="O14" s="358"/>
      <c r="P14" s="362">
        <f>SUM(P9:$P$13)</f>
        <v>59057087581</v>
      </c>
      <c r="Q14" s="358"/>
      <c r="R14" s="451">
        <f>SUM(R9:R13)</f>
        <v>1.6069821740761752E-2</v>
      </c>
      <c r="S14" s="449"/>
    </row>
    <row r="15" spans="1:19" ht="15.75" thickTop="1">
      <c r="J15" s="87"/>
      <c r="L15" s="88"/>
      <c r="N15" s="89"/>
      <c r="P15" s="90"/>
      <c r="R15" s="91"/>
    </row>
    <row r="16" spans="1:19">
      <c r="J16" s="363"/>
      <c r="L16" s="363"/>
      <c r="N16" s="363"/>
      <c r="P16" s="363"/>
    </row>
    <row r="17" spans="10:16">
      <c r="J17" s="363"/>
      <c r="P17" s="363"/>
    </row>
    <row r="18" spans="10:16">
      <c r="J18" s="363"/>
      <c r="P18" s="363"/>
    </row>
    <row r="19" spans="10:16">
      <c r="J19" s="363"/>
      <c r="K19" s="363"/>
      <c r="L19" s="363"/>
      <c r="M19" s="363"/>
      <c r="N19" s="363"/>
      <c r="O19" s="363"/>
      <c r="P19" s="363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view="pageBreakPreview" zoomScale="120" zoomScaleNormal="100" zoomScaleSheetLayoutView="120" workbookViewId="0">
      <selection activeCell="I9" sqref="I9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1" max="12" width="13.7109375" bestFit="1" customWidth="1"/>
  </cols>
  <sheetData>
    <row r="1" spans="1:12" ht="20.100000000000001" customHeight="1">
      <c r="A1" s="396" t="s">
        <v>0</v>
      </c>
      <c r="B1" s="365"/>
      <c r="C1" s="365"/>
      <c r="D1" s="365"/>
      <c r="E1" s="365"/>
      <c r="F1" s="365"/>
      <c r="G1" s="365"/>
      <c r="H1" s="365"/>
      <c r="I1" s="365"/>
    </row>
    <row r="2" spans="1:12" ht="20.100000000000001" customHeight="1">
      <c r="A2" s="397" t="s">
        <v>90</v>
      </c>
      <c r="B2" s="365"/>
      <c r="C2" s="365"/>
      <c r="D2" s="365"/>
      <c r="E2" s="365"/>
      <c r="F2" s="365"/>
      <c r="G2" s="365"/>
      <c r="H2" s="365"/>
      <c r="I2" s="365"/>
    </row>
    <row r="3" spans="1:12" ht="20.100000000000001" customHeight="1">
      <c r="A3" s="398" t="s">
        <v>2</v>
      </c>
      <c r="B3" s="365"/>
      <c r="C3" s="365"/>
      <c r="D3" s="365"/>
      <c r="E3" s="365"/>
      <c r="F3" s="365"/>
      <c r="G3" s="365"/>
      <c r="H3" s="365"/>
      <c r="I3" s="365"/>
    </row>
    <row r="5" spans="1:12" ht="15.75">
      <c r="A5" s="399" t="s">
        <v>91</v>
      </c>
      <c r="B5" s="365"/>
      <c r="C5" s="365"/>
      <c r="D5" s="365"/>
      <c r="E5" s="365"/>
      <c r="F5" s="365"/>
      <c r="G5" s="365"/>
      <c r="H5" s="365"/>
      <c r="I5" s="365"/>
    </row>
    <row r="7" spans="1:12" ht="31.5">
      <c r="A7" s="92" t="s">
        <v>92</v>
      </c>
      <c r="C7" s="93" t="s">
        <v>93</v>
      </c>
      <c r="E7" s="94" t="s">
        <v>73</v>
      </c>
      <c r="G7" s="95" t="s">
        <v>94</v>
      </c>
      <c r="I7" s="96" t="s">
        <v>95</v>
      </c>
    </row>
    <row r="8" spans="1:12" ht="20.25">
      <c r="A8" s="97" t="s">
        <v>96</v>
      </c>
      <c r="C8" s="1" t="s">
        <v>97</v>
      </c>
      <c r="E8" s="358">
        <v>443481128326</v>
      </c>
      <c r="G8" s="359">
        <f>E8/444085356848</f>
        <v>0.99863938652179696</v>
      </c>
      <c r="H8" s="360"/>
      <c r="I8" s="359">
        <f>E8/3597231307247</f>
        <v>0.12328401774791649</v>
      </c>
      <c r="K8" s="446"/>
    </row>
    <row r="9" spans="1:12" ht="20.25">
      <c r="A9" s="98" t="s">
        <v>98</v>
      </c>
      <c r="C9" s="1" t="s">
        <v>99</v>
      </c>
      <c r="E9" s="358">
        <v>0</v>
      </c>
      <c r="G9" s="359">
        <f>E9/444085356848</f>
        <v>0</v>
      </c>
      <c r="H9" s="360"/>
      <c r="I9" s="359">
        <f>E9/3597231307247</f>
        <v>0</v>
      </c>
      <c r="K9" s="446"/>
    </row>
    <row r="10" spans="1:12" ht="20.25">
      <c r="A10" s="99" t="s">
        <v>100</v>
      </c>
      <c r="C10" s="1" t="s">
        <v>101</v>
      </c>
      <c r="E10" s="358">
        <v>233203858</v>
      </c>
      <c r="G10" s="359">
        <f>E10/444085356848</f>
        <v>5.2513296014806499E-4</v>
      </c>
      <c r="H10" s="360"/>
      <c r="I10" s="359">
        <f>E10/3597231307247</f>
        <v>6.482870799277943E-5</v>
      </c>
      <c r="K10" s="446"/>
    </row>
    <row r="11" spans="1:12" ht="20.25">
      <c r="A11" s="100" t="s">
        <v>102</v>
      </c>
      <c r="C11" s="1" t="s">
        <v>103</v>
      </c>
      <c r="E11" s="358">
        <v>1750585408</v>
      </c>
      <c r="G11" s="359">
        <f>E11/444085356848</f>
        <v>3.942002097131035E-3</v>
      </c>
      <c r="H11" s="360"/>
      <c r="I11" s="359">
        <f>E11/3597231307247</f>
        <v>4.8664799632797091E-4</v>
      </c>
      <c r="K11" s="446"/>
      <c r="L11" s="446"/>
    </row>
    <row r="12" spans="1:12" ht="21" thickBot="1">
      <c r="A12" s="101" t="s">
        <v>64</v>
      </c>
      <c r="E12" s="452">
        <f>SUM(E8:E11)</f>
        <v>445464917592</v>
      </c>
      <c r="G12" s="361">
        <f>SUM(G8:$G$11)</f>
        <v>1.0031065215790762</v>
      </c>
      <c r="H12" s="360"/>
      <c r="I12" s="361">
        <f>SUM(I8:$I$11)</f>
        <v>0.12383549445223724</v>
      </c>
    </row>
    <row r="13" spans="1:12" ht="15.75" thickTop="1">
      <c r="E13" s="102"/>
      <c r="G13" s="103"/>
      <c r="I13" s="104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6"/>
  <sheetViews>
    <sheetView rightToLeft="1" view="pageBreakPreview" zoomScale="110" zoomScaleNormal="100" zoomScaleSheetLayoutView="110" workbookViewId="0">
      <selection activeCell="O18" sqref="O18"/>
    </sheetView>
  </sheetViews>
  <sheetFormatPr defaultRowHeight="15"/>
  <cols>
    <col min="1" max="1" width="20.85546875" bestFit="1" customWidth="1"/>
    <col min="2" max="2" width="1.42578125" customWidth="1"/>
    <col min="3" max="3" width="11.85546875" bestFit="1" customWidth="1"/>
    <col min="4" max="4" width="1.42578125" customWidth="1"/>
    <col min="5" max="5" width="15.140625" bestFit="1" customWidth="1"/>
    <col min="6" max="6" width="1.42578125" customWidth="1"/>
    <col min="7" max="7" width="12.28515625" bestFit="1" customWidth="1"/>
    <col min="8" max="8" width="1.42578125" customWidth="1"/>
    <col min="9" max="9" width="17.5703125" bestFit="1" customWidth="1"/>
    <col min="10" max="10" width="1.42578125" customWidth="1"/>
    <col min="11" max="11" width="15.7109375" bestFit="1" customWidth="1"/>
    <col min="12" max="12" width="1.42578125" customWidth="1"/>
    <col min="13" max="13" width="16.42578125" bestFit="1" customWidth="1"/>
    <col min="14" max="14" width="1.42578125" customWidth="1"/>
    <col min="15" max="15" width="16.42578125" bestFit="1" customWidth="1"/>
    <col min="16" max="16" width="1.42578125" customWidth="1"/>
    <col min="17" max="17" width="15.7109375" bestFit="1" customWidth="1"/>
    <col min="18" max="18" width="1.42578125" customWidth="1"/>
    <col min="19" max="19" width="16.42578125" bestFit="1" customWidth="1"/>
  </cols>
  <sheetData>
    <row r="1" spans="1:19" ht="20.100000000000001" customHeight="1">
      <c r="A1" s="400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19" ht="20.100000000000001" customHeight="1">
      <c r="A2" s="401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</row>
    <row r="3" spans="1:19" ht="20.100000000000001" customHeight="1">
      <c r="A3" s="402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</row>
    <row r="5" spans="1:19" ht="15.75">
      <c r="A5" s="403" t="s">
        <v>104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</row>
    <row r="7" spans="1:19" ht="15.75">
      <c r="C7" s="404" t="s">
        <v>105</v>
      </c>
      <c r="D7" s="374"/>
      <c r="E7" s="374"/>
      <c r="F7" s="374"/>
      <c r="G7" s="374"/>
      <c r="I7" s="405" t="s">
        <v>106</v>
      </c>
      <c r="J7" s="374"/>
      <c r="K7" s="374"/>
      <c r="L7" s="374"/>
      <c r="M7" s="374"/>
      <c r="O7" s="406" t="s">
        <v>7</v>
      </c>
      <c r="P7" s="374"/>
      <c r="Q7" s="374"/>
      <c r="R7" s="374"/>
      <c r="S7" s="374"/>
    </row>
    <row r="8" spans="1:19" ht="31.5">
      <c r="A8" s="105" t="s">
        <v>65</v>
      </c>
      <c r="C8" s="106" t="s">
        <v>107</v>
      </c>
      <c r="E8" s="107" t="s">
        <v>108</v>
      </c>
      <c r="G8" s="108" t="s">
        <v>109</v>
      </c>
      <c r="I8" s="454" t="s">
        <v>110</v>
      </c>
      <c r="J8" s="455"/>
      <c r="K8" s="456" t="s">
        <v>111</v>
      </c>
      <c r="L8" s="455"/>
      <c r="M8" s="457" t="s">
        <v>112</v>
      </c>
      <c r="O8" s="109" t="s">
        <v>110</v>
      </c>
      <c r="Q8" s="110" t="s">
        <v>111</v>
      </c>
      <c r="S8" s="111" t="s">
        <v>112</v>
      </c>
    </row>
    <row r="9" spans="1:19" ht="30">
      <c r="A9" s="112" t="s">
        <v>25</v>
      </c>
      <c r="C9" s="1" t="s">
        <v>113</v>
      </c>
      <c r="E9" s="358">
        <v>325402</v>
      </c>
      <c r="F9" s="358"/>
      <c r="G9" s="358">
        <v>430</v>
      </c>
      <c r="H9" s="358"/>
      <c r="I9" s="448">
        <v>0</v>
      </c>
      <c r="J9" s="448"/>
      <c r="K9" s="448">
        <v>0</v>
      </c>
      <c r="L9" s="448"/>
      <c r="M9" s="448">
        <v>0</v>
      </c>
      <c r="N9" s="358"/>
      <c r="O9" s="358">
        <v>139922860</v>
      </c>
      <c r="P9" s="358"/>
      <c r="Q9" s="358">
        <v>-5788011</v>
      </c>
      <c r="R9" s="358"/>
      <c r="S9" s="358">
        <f>O9+Q9</f>
        <v>134134849</v>
      </c>
    </row>
    <row r="10" spans="1:19" ht="20.25">
      <c r="A10" s="113" t="s">
        <v>28</v>
      </c>
      <c r="C10" s="1" t="s">
        <v>114</v>
      </c>
      <c r="E10" s="358">
        <v>1316253</v>
      </c>
      <c r="F10" s="358"/>
      <c r="G10" s="358">
        <v>3450</v>
      </c>
      <c r="H10" s="358"/>
      <c r="I10" s="448">
        <v>0</v>
      </c>
      <c r="J10" s="448"/>
      <c r="K10" s="448">
        <v>0</v>
      </c>
      <c r="L10" s="448"/>
      <c r="M10" s="448">
        <v>0</v>
      </c>
      <c r="N10" s="358"/>
      <c r="O10" s="358">
        <v>4541072850</v>
      </c>
      <c r="P10" s="358"/>
      <c r="Q10" s="358">
        <v>-91430997</v>
      </c>
      <c r="R10" s="358"/>
      <c r="S10" s="358">
        <f t="shared" ref="S10:S17" si="0">O10+Q10</f>
        <v>4449641853</v>
      </c>
    </row>
    <row r="11" spans="1:19" ht="20.25">
      <c r="A11" s="114" t="s">
        <v>32</v>
      </c>
      <c r="C11" s="1" t="s">
        <v>115</v>
      </c>
      <c r="E11" s="358">
        <v>18700000</v>
      </c>
      <c r="F11" s="358"/>
      <c r="G11" s="358">
        <v>1930</v>
      </c>
      <c r="H11" s="358"/>
      <c r="I11" s="448">
        <v>0</v>
      </c>
      <c r="J11" s="448"/>
      <c r="K11" s="448">
        <v>0</v>
      </c>
      <c r="L11" s="448"/>
      <c r="M11" s="448">
        <v>0</v>
      </c>
      <c r="N11" s="358"/>
      <c r="O11" s="358">
        <v>36091000000</v>
      </c>
      <c r="P11" s="358"/>
      <c r="Q11" s="358">
        <v>0</v>
      </c>
      <c r="R11" s="358"/>
      <c r="S11" s="358">
        <f t="shared" si="0"/>
        <v>36091000000</v>
      </c>
    </row>
    <row r="12" spans="1:19" ht="20.25">
      <c r="A12" s="115" t="s">
        <v>34</v>
      </c>
      <c r="C12" s="1" t="s">
        <v>116</v>
      </c>
      <c r="E12" s="358">
        <v>11358171</v>
      </c>
      <c r="F12" s="358"/>
      <c r="G12" s="358">
        <v>720</v>
      </c>
      <c r="H12" s="358"/>
      <c r="I12" s="448">
        <v>0</v>
      </c>
      <c r="J12" s="448"/>
      <c r="K12" s="448">
        <v>0</v>
      </c>
      <c r="L12" s="448"/>
      <c r="M12" s="448">
        <v>0</v>
      </c>
      <c r="N12" s="358"/>
      <c r="O12" s="358">
        <v>8177883120</v>
      </c>
      <c r="P12" s="358"/>
      <c r="Q12" s="358">
        <v>-484771422</v>
      </c>
      <c r="R12" s="358"/>
      <c r="S12" s="358">
        <f t="shared" si="0"/>
        <v>7693111698</v>
      </c>
    </row>
    <row r="13" spans="1:19" ht="20.25">
      <c r="A13" s="116" t="s">
        <v>35</v>
      </c>
      <c r="C13" s="1" t="s">
        <v>117</v>
      </c>
      <c r="E13" s="358">
        <v>7655956</v>
      </c>
      <c r="F13" s="358"/>
      <c r="G13" s="358">
        <v>2000</v>
      </c>
      <c r="H13" s="358"/>
      <c r="I13" s="448">
        <v>0</v>
      </c>
      <c r="J13" s="448"/>
      <c r="K13" s="448">
        <v>0</v>
      </c>
      <c r="L13" s="448"/>
      <c r="M13" s="448">
        <v>0</v>
      </c>
      <c r="N13" s="358"/>
      <c r="O13" s="358">
        <v>15311912000</v>
      </c>
      <c r="P13" s="358"/>
      <c r="Q13" s="358">
        <v>-328405619</v>
      </c>
      <c r="R13" s="358"/>
      <c r="S13" s="358">
        <f t="shared" si="0"/>
        <v>14983506381</v>
      </c>
    </row>
    <row r="14" spans="1:19" ht="20.25">
      <c r="A14" s="117" t="s">
        <v>44</v>
      </c>
      <c r="C14" s="1" t="s">
        <v>118</v>
      </c>
      <c r="E14" s="358">
        <v>2400000</v>
      </c>
      <c r="F14" s="358"/>
      <c r="G14" s="358">
        <v>700</v>
      </c>
      <c r="H14" s="358"/>
      <c r="I14" s="448">
        <v>0</v>
      </c>
      <c r="J14" s="448"/>
      <c r="K14" s="448">
        <v>0</v>
      </c>
      <c r="L14" s="448"/>
      <c r="M14" s="448">
        <v>0</v>
      </c>
      <c r="N14" s="358"/>
      <c r="O14" s="358">
        <v>1680000000</v>
      </c>
      <c r="P14" s="358"/>
      <c r="Q14" s="358">
        <v>-142194357</v>
      </c>
      <c r="R14" s="358"/>
      <c r="S14" s="358">
        <f t="shared" si="0"/>
        <v>1537805643</v>
      </c>
    </row>
    <row r="15" spans="1:19" ht="20.25">
      <c r="A15" s="118" t="s">
        <v>55</v>
      </c>
      <c r="C15" s="1" t="s">
        <v>119</v>
      </c>
      <c r="E15" s="358">
        <v>7236530</v>
      </c>
      <c r="F15" s="358"/>
      <c r="G15" s="358">
        <v>3530</v>
      </c>
      <c r="H15" s="358"/>
      <c r="I15" s="448">
        <v>0</v>
      </c>
      <c r="J15" s="448"/>
      <c r="K15" s="448">
        <v>0</v>
      </c>
      <c r="L15" s="448"/>
      <c r="M15" s="448">
        <v>0</v>
      </c>
      <c r="N15" s="358"/>
      <c r="O15" s="358">
        <v>25544950900</v>
      </c>
      <c r="P15" s="358"/>
      <c r="Q15" s="358">
        <v>0</v>
      </c>
      <c r="R15" s="358"/>
      <c r="S15" s="358">
        <f t="shared" si="0"/>
        <v>25544950900</v>
      </c>
    </row>
    <row r="16" spans="1:19" ht="30">
      <c r="A16" s="119" t="s">
        <v>59</v>
      </c>
      <c r="C16" s="1" t="s">
        <v>120</v>
      </c>
      <c r="E16" s="358">
        <v>500000</v>
      </c>
      <c r="F16" s="358"/>
      <c r="G16" s="358">
        <v>300</v>
      </c>
      <c r="H16" s="358"/>
      <c r="I16" s="448">
        <v>0</v>
      </c>
      <c r="J16" s="448"/>
      <c r="K16" s="448">
        <v>0</v>
      </c>
      <c r="L16" s="448"/>
      <c r="M16" s="448">
        <v>0</v>
      </c>
      <c r="N16" s="358"/>
      <c r="O16" s="358">
        <v>150000000</v>
      </c>
      <c r="P16" s="358"/>
      <c r="Q16" s="358">
        <v>0</v>
      </c>
      <c r="R16" s="358"/>
      <c r="S16" s="358">
        <f t="shared" si="0"/>
        <v>150000000</v>
      </c>
    </row>
    <row r="17" spans="1:19" s="356" customFormat="1" ht="20.25">
      <c r="A17" s="119" t="s">
        <v>172</v>
      </c>
      <c r="C17" s="357"/>
      <c r="E17" s="358"/>
      <c r="F17" s="358"/>
      <c r="G17" s="358"/>
      <c r="H17" s="358"/>
      <c r="I17" s="448">
        <v>0</v>
      </c>
      <c r="J17" s="448"/>
      <c r="K17" s="448">
        <v>0</v>
      </c>
      <c r="L17" s="448"/>
      <c r="M17" s="448">
        <v>0</v>
      </c>
      <c r="N17" s="358"/>
      <c r="O17" s="358">
        <v>49211</v>
      </c>
      <c r="P17" s="358"/>
      <c r="Q17" s="358">
        <v>0</v>
      </c>
      <c r="R17" s="358"/>
      <c r="S17" s="358">
        <f t="shared" si="0"/>
        <v>49211</v>
      </c>
    </row>
    <row r="18" spans="1:19" ht="27.75" customHeight="1" thickBot="1">
      <c r="A18" s="120" t="s">
        <v>64</v>
      </c>
      <c r="E18" s="358"/>
      <c r="F18" s="358"/>
      <c r="G18" s="358"/>
      <c r="H18" s="358"/>
      <c r="I18" s="458">
        <f>SUM(I9:$I$17)</f>
        <v>0</v>
      </c>
      <c r="J18" s="448"/>
      <c r="K18" s="458">
        <f>SUM(K9:$K$17)</f>
        <v>0</v>
      </c>
      <c r="L18" s="448"/>
      <c r="M18" s="458">
        <f>SUM(M9:$M$17)</f>
        <v>0</v>
      </c>
      <c r="N18" s="358"/>
      <c r="O18" s="362">
        <f>SUM(O9:$O$17)</f>
        <v>91636790941</v>
      </c>
      <c r="P18" s="358"/>
      <c r="Q18" s="362">
        <f>SUM(Q9:$Q$17)</f>
        <v>-1052590406</v>
      </c>
      <c r="R18" s="358"/>
      <c r="S18" s="362">
        <f>SUM(S9:$S$17)</f>
        <v>90584200535</v>
      </c>
    </row>
    <row r="19" spans="1:19" ht="21" thickTop="1"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</row>
    <row r="20" spans="1:19" ht="20.25">
      <c r="E20" s="358"/>
      <c r="F20" s="358"/>
      <c r="G20" s="358"/>
      <c r="H20" s="358"/>
      <c r="I20" s="358"/>
      <c r="J20" s="358"/>
      <c r="K20" s="358"/>
      <c r="L20" s="358"/>
      <c r="M20" s="453"/>
      <c r="N20" s="358"/>
      <c r="O20" s="358"/>
      <c r="P20" s="358"/>
      <c r="Q20" s="358"/>
      <c r="R20" s="358"/>
      <c r="S20" s="358"/>
    </row>
    <row r="21" spans="1:19" ht="20.25"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</row>
    <row r="22" spans="1:19" ht="20.25">
      <c r="E22" s="358"/>
      <c r="F22" s="358"/>
      <c r="G22" s="358"/>
      <c r="H22" s="358"/>
      <c r="I22" s="358"/>
      <c r="J22" s="358"/>
      <c r="K22" s="358"/>
      <c r="L22" s="358">
        <f t="shared" ref="J22:L22" si="1">L20-L18</f>
        <v>0</v>
      </c>
      <c r="M22" s="358"/>
      <c r="N22" s="358"/>
      <c r="O22" s="358"/>
      <c r="P22" s="358"/>
      <c r="Q22" s="358"/>
      <c r="R22" s="358"/>
      <c r="S22" s="358"/>
    </row>
    <row r="23" spans="1:19">
      <c r="I23" s="363"/>
      <c r="M23" s="363"/>
    </row>
    <row r="24" spans="1:19">
      <c r="I24" s="363"/>
      <c r="M24" s="363"/>
    </row>
    <row r="25" spans="1:19">
      <c r="I25" s="363"/>
      <c r="M25" s="363"/>
    </row>
    <row r="26" spans="1:19">
      <c r="I26" s="446"/>
      <c r="M26" s="446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6"/>
  <sheetViews>
    <sheetView rightToLeft="1" view="pageBreakPreview" zoomScaleNormal="100" zoomScaleSheetLayoutView="100" workbookViewId="0">
      <selection activeCell="R13" activeCellId="1" sqref="H13 R13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7" width="1.42578125" customWidth="1"/>
    <col min="8" max="8" width="18.42578125" customWidth="1"/>
    <col min="9" max="9" width="1.42578125" customWidth="1"/>
    <col min="10" max="10" width="14.140625" customWidth="1"/>
    <col min="11" max="11" width="1.42578125" customWidth="1"/>
    <col min="12" max="12" width="18.42578125" customWidth="1"/>
    <col min="13" max="13" width="1.42578125" customWidth="1"/>
    <col min="14" max="14" width="18.42578125" customWidth="1"/>
    <col min="15" max="15" width="1.42578125" customWidth="1"/>
    <col min="16" max="16" width="14.140625" customWidth="1"/>
    <col min="17" max="17" width="1.42578125" customWidth="1"/>
    <col min="18" max="18" width="18.42578125" customWidth="1"/>
  </cols>
  <sheetData>
    <row r="1" spans="1:18" ht="20.100000000000001" customHeight="1">
      <c r="A1" s="407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18" ht="20.100000000000001" customHeight="1">
      <c r="A2" s="408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</row>
    <row r="3" spans="1:18" ht="20.100000000000001" customHeight="1">
      <c r="A3" s="409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</row>
    <row r="5" spans="1:18" ht="15.75">
      <c r="A5" s="410" t="s">
        <v>121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</row>
    <row r="7" spans="1:18" ht="15.75">
      <c r="H7" s="411" t="s">
        <v>106</v>
      </c>
      <c r="I7" s="374"/>
      <c r="J7" s="374"/>
      <c r="K7" s="374"/>
      <c r="L7" s="374"/>
      <c r="N7" s="412" t="s">
        <v>7</v>
      </c>
      <c r="O7" s="374"/>
      <c r="P7" s="374"/>
      <c r="Q7" s="374"/>
      <c r="R7" s="374"/>
    </row>
    <row r="8" spans="1:18" ht="31.5">
      <c r="A8" s="121" t="s">
        <v>92</v>
      </c>
      <c r="C8" s="122" t="s">
        <v>122</v>
      </c>
      <c r="E8" s="123" t="s">
        <v>66</v>
      </c>
      <c r="H8" s="124" t="s">
        <v>123</v>
      </c>
      <c r="J8" s="125" t="s">
        <v>111</v>
      </c>
      <c r="L8" s="126" t="s">
        <v>124</v>
      </c>
      <c r="N8" s="127" t="s">
        <v>123</v>
      </c>
      <c r="P8" s="128" t="s">
        <v>111</v>
      </c>
      <c r="R8" s="129" t="s">
        <v>124</v>
      </c>
    </row>
    <row r="9" spans="1:18" ht="30">
      <c r="A9" s="130" t="s">
        <v>125</v>
      </c>
      <c r="C9" s="1" t="s">
        <v>126</v>
      </c>
      <c r="E9" s="1" t="s">
        <v>127</v>
      </c>
      <c r="G9" s="358"/>
      <c r="H9" s="358">
        <v>33216</v>
      </c>
      <c r="I9" s="358"/>
      <c r="J9" s="358">
        <v>0</v>
      </c>
      <c r="K9" s="358"/>
      <c r="L9" s="358">
        <v>33216</v>
      </c>
      <c r="M9" s="358"/>
      <c r="N9" s="358">
        <v>2965231</v>
      </c>
      <c r="O9" s="358"/>
      <c r="P9" s="358">
        <v>0</v>
      </c>
      <c r="Q9" s="358"/>
      <c r="R9" s="358">
        <v>2965231</v>
      </c>
    </row>
    <row r="10" spans="1:18" ht="30">
      <c r="A10" s="131" t="s">
        <v>128</v>
      </c>
      <c r="C10" s="1" t="s">
        <v>126</v>
      </c>
      <c r="E10" s="1" t="s">
        <v>127</v>
      </c>
      <c r="G10" s="358"/>
      <c r="H10" s="358">
        <v>8432</v>
      </c>
      <c r="I10" s="358"/>
      <c r="J10" s="358">
        <v>0</v>
      </c>
      <c r="K10" s="358"/>
      <c r="L10" s="358">
        <v>8432</v>
      </c>
      <c r="M10" s="358"/>
      <c r="N10" s="358">
        <v>38903342</v>
      </c>
      <c r="O10" s="358"/>
      <c r="P10" s="358">
        <v>0</v>
      </c>
      <c r="Q10" s="358"/>
      <c r="R10" s="358">
        <v>38903342</v>
      </c>
    </row>
    <row r="11" spans="1:18" ht="30">
      <c r="A11" s="132" t="s">
        <v>129</v>
      </c>
      <c r="C11" s="1" t="s">
        <v>130</v>
      </c>
      <c r="E11" s="1" t="s">
        <v>127</v>
      </c>
      <c r="G11" s="358"/>
      <c r="H11" s="358">
        <v>9523669</v>
      </c>
      <c r="I11" s="358"/>
      <c r="J11" s="358">
        <v>0</v>
      </c>
      <c r="K11" s="358"/>
      <c r="L11" s="358">
        <v>9523669</v>
      </c>
      <c r="M11" s="358"/>
      <c r="N11" s="358">
        <v>38901588</v>
      </c>
      <c r="O11" s="358"/>
      <c r="P11" s="358">
        <v>0</v>
      </c>
      <c r="Q11" s="358"/>
      <c r="R11" s="358">
        <v>38901588</v>
      </c>
    </row>
    <row r="12" spans="1:18" ht="30">
      <c r="A12" s="133" t="s">
        <v>131</v>
      </c>
      <c r="C12" s="1" t="s">
        <v>126</v>
      </c>
      <c r="E12" s="1" t="s">
        <v>127</v>
      </c>
      <c r="G12" s="358"/>
      <c r="H12" s="358">
        <v>43555138</v>
      </c>
      <c r="I12" s="358"/>
      <c r="J12" s="358">
        <v>0</v>
      </c>
      <c r="K12" s="358"/>
      <c r="L12" s="358">
        <v>43555138</v>
      </c>
      <c r="M12" s="358"/>
      <c r="N12" s="358">
        <v>152433697</v>
      </c>
      <c r="O12" s="358"/>
      <c r="P12" s="358">
        <v>0</v>
      </c>
      <c r="Q12" s="358"/>
      <c r="R12" s="358">
        <v>152433697</v>
      </c>
    </row>
    <row r="13" spans="1:18" ht="21" thickBot="1">
      <c r="A13" s="134" t="s">
        <v>64</v>
      </c>
      <c r="G13" s="358"/>
      <c r="H13" s="362">
        <f>SUM(H9:$H$12)</f>
        <v>53120455</v>
      </c>
      <c r="I13" s="358"/>
      <c r="J13" s="362">
        <f>SUM(J9:$J$12)</f>
        <v>0</v>
      </c>
      <c r="K13" s="358"/>
      <c r="L13" s="362">
        <f>SUM(L9:$L$12)</f>
        <v>53120455</v>
      </c>
      <c r="M13" s="358"/>
      <c r="N13" s="362">
        <f>SUM(N9:$N$12)</f>
        <v>233203858</v>
      </c>
      <c r="O13" s="358"/>
      <c r="P13" s="362">
        <f>SUM(P9:$P$12)</f>
        <v>0</v>
      </c>
      <c r="Q13" s="358"/>
      <c r="R13" s="362">
        <f>SUM(R9:$R$12)</f>
        <v>233203858</v>
      </c>
    </row>
    <row r="14" spans="1:18" ht="21" thickTop="1"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</row>
    <row r="15" spans="1:18" ht="20.25">
      <c r="G15" s="358"/>
      <c r="H15" s="363"/>
      <c r="I15" s="358"/>
      <c r="J15" s="358"/>
      <c r="K15" s="358"/>
      <c r="L15" s="358"/>
      <c r="M15" s="358"/>
      <c r="N15" s="358"/>
      <c r="O15" s="358"/>
      <c r="P15" s="358"/>
      <c r="Q15" s="358"/>
      <c r="R15" s="358"/>
    </row>
    <row r="16" spans="1:18" ht="20.25"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</row>
  </sheetData>
  <mergeCells count="6">
    <mergeCell ref="A1:R1"/>
    <mergeCell ref="A2:R2"/>
    <mergeCell ref="A3:R3"/>
    <mergeCell ref="A5:R5"/>
    <mergeCell ref="H7:L7"/>
    <mergeCell ref="N7:R7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3"/>
  <sheetViews>
    <sheetView rightToLeft="1" view="pageBreakPreview" zoomScale="90" zoomScaleNormal="100" zoomScaleSheetLayoutView="90" workbookViewId="0">
      <selection activeCell="Q45" sqref="Q45"/>
    </sheetView>
  </sheetViews>
  <sheetFormatPr defaultRowHeight="15"/>
  <cols>
    <col min="1" max="1" width="31.140625" bestFit="1" customWidth="1"/>
    <col min="2" max="2" width="1.42578125" customWidth="1"/>
    <col min="3" max="3" width="15.140625" bestFit="1" customWidth="1"/>
    <col min="4" max="4" width="1.42578125" customWidth="1"/>
    <col min="5" max="5" width="23.42578125" bestFit="1" customWidth="1"/>
    <col min="6" max="6" width="1.42578125" customWidth="1"/>
    <col min="7" max="7" width="22" bestFit="1" customWidth="1"/>
    <col min="8" max="8" width="1.42578125" customWidth="1"/>
    <col min="9" max="9" width="31.85546875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31.85546875" bestFit="1" customWidth="1"/>
    <col min="18" max="18" width="14.85546875" bestFit="1" customWidth="1"/>
  </cols>
  <sheetData>
    <row r="1" spans="1:17" ht="20.100000000000001" customHeight="1">
      <c r="A1" s="416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20.100000000000001" customHeight="1">
      <c r="A2" s="417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20.100000000000001" customHeight="1">
      <c r="A3" s="418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5" spans="1:17" ht="15.75">
      <c r="A5" s="419" t="s">
        <v>132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7" spans="1:17" ht="15.75">
      <c r="C7" s="420" t="s">
        <v>106</v>
      </c>
      <c r="D7" s="374"/>
      <c r="E7" s="374"/>
      <c r="F7" s="374"/>
      <c r="G7" s="374"/>
      <c r="H7" s="374"/>
      <c r="I7" s="374"/>
      <c r="K7" s="421" t="s">
        <v>7</v>
      </c>
      <c r="L7" s="374"/>
      <c r="M7" s="374"/>
      <c r="N7" s="374"/>
      <c r="O7" s="374"/>
      <c r="P7" s="374"/>
      <c r="Q7" s="374"/>
    </row>
    <row r="8" spans="1:17" ht="31.5">
      <c r="A8" s="135" t="s">
        <v>92</v>
      </c>
      <c r="C8" s="136" t="s">
        <v>9</v>
      </c>
      <c r="E8" s="137" t="s">
        <v>11</v>
      </c>
      <c r="G8" s="138" t="s">
        <v>133</v>
      </c>
      <c r="I8" s="139" t="s">
        <v>134</v>
      </c>
      <c r="K8" s="140" t="s">
        <v>9</v>
      </c>
      <c r="M8" s="141" t="s">
        <v>11</v>
      </c>
      <c r="O8" s="142" t="s">
        <v>133</v>
      </c>
      <c r="Q8" s="143" t="s">
        <v>134</v>
      </c>
    </row>
    <row r="9" spans="1:17" ht="20.25">
      <c r="A9" s="144" t="s">
        <v>135</v>
      </c>
      <c r="C9" s="358">
        <v>0</v>
      </c>
      <c r="D9" s="358">
        <v>0</v>
      </c>
      <c r="E9" s="358">
        <v>0</v>
      </c>
      <c r="F9" s="358">
        <v>0</v>
      </c>
      <c r="G9" s="358">
        <v>0</v>
      </c>
      <c r="H9" s="358">
        <v>0</v>
      </c>
      <c r="I9" s="358">
        <f>E9-G9</f>
        <v>0</v>
      </c>
      <c r="J9" s="358"/>
      <c r="K9" s="358">
        <v>64000000</v>
      </c>
      <c r="L9" s="358"/>
      <c r="M9" s="358">
        <v>85825416367</v>
      </c>
      <c r="N9" s="358"/>
      <c r="O9" s="358">
        <v>88107830600</v>
      </c>
      <c r="P9" s="358"/>
      <c r="Q9" s="358">
        <f>M9-O9</f>
        <v>-2282414233</v>
      </c>
    </row>
    <row r="10" spans="1:17" ht="20.25">
      <c r="A10" s="145" t="s">
        <v>18</v>
      </c>
      <c r="C10" s="358">
        <v>0</v>
      </c>
      <c r="D10" s="358">
        <v>0</v>
      </c>
      <c r="E10" s="358">
        <v>0</v>
      </c>
      <c r="F10" s="358">
        <v>0</v>
      </c>
      <c r="G10" s="358">
        <v>0</v>
      </c>
      <c r="H10" s="358">
        <v>0</v>
      </c>
      <c r="I10" s="358">
        <f t="shared" ref="I10:I44" si="0">E10-G10</f>
        <v>0</v>
      </c>
      <c r="J10" s="358"/>
      <c r="K10" s="358">
        <v>25000000</v>
      </c>
      <c r="L10" s="358"/>
      <c r="M10" s="358">
        <v>65117881649</v>
      </c>
      <c r="N10" s="358"/>
      <c r="O10" s="358">
        <v>59578464954</v>
      </c>
      <c r="P10" s="358"/>
      <c r="Q10" s="358">
        <f t="shared" ref="Q10:Q44" si="1">M10-O10</f>
        <v>5539416695</v>
      </c>
    </row>
    <row r="11" spans="1:17" ht="20.25">
      <c r="A11" s="146" t="s">
        <v>19</v>
      </c>
      <c r="C11" s="358">
        <v>100000</v>
      </c>
      <c r="D11" s="358"/>
      <c r="E11" s="358">
        <v>694650858</v>
      </c>
      <c r="F11" s="358"/>
      <c r="G11" s="358">
        <v>557480368</v>
      </c>
      <c r="H11" s="358"/>
      <c r="I11" s="358">
        <f t="shared" si="0"/>
        <v>137170490</v>
      </c>
      <c r="J11" s="358"/>
      <c r="K11" s="358">
        <v>876923</v>
      </c>
      <c r="L11" s="358"/>
      <c r="M11" s="358">
        <v>5660541886</v>
      </c>
      <c r="N11" s="358"/>
      <c r="O11" s="358">
        <v>4891253247</v>
      </c>
      <c r="P11" s="358"/>
      <c r="Q11" s="358">
        <f t="shared" si="1"/>
        <v>769288639</v>
      </c>
    </row>
    <row r="12" spans="1:17" ht="20.25">
      <c r="A12" s="147" t="s">
        <v>136</v>
      </c>
      <c r="C12" s="358">
        <v>0</v>
      </c>
      <c r="D12" s="358"/>
      <c r="E12" s="358"/>
      <c r="F12" s="358"/>
      <c r="G12" s="358"/>
      <c r="H12" s="358"/>
      <c r="I12" s="358">
        <f t="shared" si="0"/>
        <v>0</v>
      </c>
      <c r="J12" s="358"/>
      <c r="K12" s="358">
        <v>6100000</v>
      </c>
      <c r="L12" s="358"/>
      <c r="M12" s="358">
        <v>64747047963</v>
      </c>
      <c r="N12" s="358"/>
      <c r="O12" s="358">
        <v>69629133161</v>
      </c>
      <c r="P12" s="358"/>
      <c r="Q12" s="358">
        <f t="shared" si="1"/>
        <v>-4882085198</v>
      </c>
    </row>
    <row r="13" spans="1:17" ht="20.25">
      <c r="A13" s="148" t="s">
        <v>23</v>
      </c>
      <c r="C13" s="358">
        <v>1073821</v>
      </c>
      <c r="D13" s="358"/>
      <c r="E13" s="358">
        <v>3972337693</v>
      </c>
      <c r="F13" s="358"/>
      <c r="G13" s="358">
        <v>3206867404</v>
      </c>
      <c r="H13" s="358"/>
      <c r="I13" s="358">
        <f t="shared" si="0"/>
        <v>765470289</v>
      </c>
      <c r="J13" s="358"/>
      <c r="K13" s="358">
        <v>1073821</v>
      </c>
      <c r="L13" s="358"/>
      <c r="M13" s="358">
        <v>3972337693</v>
      </c>
      <c r="N13" s="358"/>
      <c r="O13" s="358">
        <v>3206867404</v>
      </c>
      <c r="P13" s="358"/>
      <c r="Q13" s="358">
        <f t="shared" si="1"/>
        <v>765470289</v>
      </c>
    </row>
    <row r="14" spans="1:17" ht="20.25">
      <c r="A14" s="149" t="s">
        <v>137</v>
      </c>
      <c r="C14" s="358">
        <v>0</v>
      </c>
      <c r="D14" s="358">
        <v>0</v>
      </c>
      <c r="E14" s="358">
        <v>0</v>
      </c>
      <c r="F14" s="358">
        <v>0</v>
      </c>
      <c r="G14" s="358">
        <v>0</v>
      </c>
      <c r="H14" s="358">
        <v>0</v>
      </c>
      <c r="I14" s="358">
        <f t="shared" si="0"/>
        <v>0</v>
      </c>
      <c r="J14" s="358"/>
      <c r="K14" s="358">
        <v>62000000</v>
      </c>
      <c r="L14" s="358"/>
      <c r="M14" s="358">
        <v>62000000000</v>
      </c>
      <c r="N14" s="358"/>
      <c r="O14" s="358">
        <v>58832296000</v>
      </c>
      <c r="P14" s="358"/>
      <c r="Q14" s="358">
        <f t="shared" si="1"/>
        <v>3167704000</v>
      </c>
    </row>
    <row r="15" spans="1:17" ht="20.25">
      <c r="A15" s="150" t="s">
        <v>25</v>
      </c>
      <c r="C15" s="358">
        <v>325402</v>
      </c>
      <c r="D15" s="358"/>
      <c r="E15" s="358">
        <v>6926926683</v>
      </c>
      <c r="F15" s="358"/>
      <c r="G15" s="358">
        <v>4751008437</v>
      </c>
      <c r="H15" s="358"/>
      <c r="I15" s="358">
        <f t="shared" si="0"/>
        <v>2175918246</v>
      </c>
      <c r="J15" s="358"/>
      <c r="K15" s="358">
        <v>325402</v>
      </c>
      <c r="L15" s="358"/>
      <c r="M15" s="358">
        <v>6926926683</v>
      </c>
      <c r="N15" s="358"/>
      <c r="O15" s="358">
        <v>4751008437</v>
      </c>
      <c r="P15" s="358"/>
      <c r="Q15" s="358">
        <f t="shared" si="1"/>
        <v>2175918246</v>
      </c>
    </row>
    <row r="16" spans="1:17" ht="20.25">
      <c r="A16" s="151" t="s">
        <v>26</v>
      </c>
      <c r="C16" s="358">
        <v>1660000</v>
      </c>
      <c r="D16" s="358"/>
      <c r="E16" s="358">
        <v>11790302757</v>
      </c>
      <c r="F16" s="358"/>
      <c r="G16" s="358">
        <v>11100760818</v>
      </c>
      <c r="H16" s="358"/>
      <c r="I16" s="358">
        <f t="shared" si="0"/>
        <v>689541939</v>
      </c>
      <c r="J16" s="358"/>
      <c r="K16" s="358">
        <v>1999508</v>
      </c>
      <c r="L16" s="358"/>
      <c r="M16" s="358">
        <v>14935832408</v>
      </c>
      <c r="N16" s="358"/>
      <c r="O16" s="358">
        <v>15423040178</v>
      </c>
      <c r="P16" s="358"/>
      <c r="Q16" s="358">
        <f t="shared" si="1"/>
        <v>-487207770</v>
      </c>
    </row>
    <row r="17" spans="1:17" ht="20.25">
      <c r="A17" s="152" t="s">
        <v>27</v>
      </c>
      <c r="C17" s="358">
        <v>0</v>
      </c>
      <c r="D17" s="358">
        <v>0</v>
      </c>
      <c r="E17" s="358">
        <v>0</v>
      </c>
      <c r="F17" s="358">
        <v>0</v>
      </c>
      <c r="G17" s="358">
        <v>0</v>
      </c>
      <c r="H17" s="358">
        <v>0</v>
      </c>
      <c r="I17" s="358">
        <f t="shared" si="0"/>
        <v>0</v>
      </c>
      <c r="J17" s="358"/>
      <c r="K17" s="358">
        <v>499450</v>
      </c>
      <c r="L17" s="358"/>
      <c r="M17" s="358">
        <v>55981279659</v>
      </c>
      <c r="N17" s="358"/>
      <c r="O17" s="358">
        <v>49758086211</v>
      </c>
      <c r="P17" s="358"/>
      <c r="Q17" s="358">
        <f t="shared" si="1"/>
        <v>6223193448</v>
      </c>
    </row>
    <row r="18" spans="1:17" ht="20.25">
      <c r="A18" s="153" t="s">
        <v>28</v>
      </c>
      <c r="C18" s="358">
        <v>0</v>
      </c>
      <c r="D18" s="358">
        <v>0</v>
      </c>
      <c r="E18" s="358">
        <v>0</v>
      </c>
      <c r="F18" s="358">
        <v>0</v>
      </c>
      <c r="G18" s="358">
        <v>0</v>
      </c>
      <c r="H18" s="358">
        <v>0</v>
      </c>
      <c r="I18" s="358">
        <f t="shared" si="0"/>
        <v>0</v>
      </c>
      <c r="J18" s="358"/>
      <c r="K18" s="358">
        <v>100000</v>
      </c>
      <c r="L18" s="358"/>
      <c r="M18" s="358">
        <v>3552436493</v>
      </c>
      <c r="N18" s="358"/>
      <c r="O18" s="358">
        <v>3634255963</v>
      </c>
      <c r="P18" s="358"/>
      <c r="Q18" s="358">
        <f t="shared" si="1"/>
        <v>-81819470</v>
      </c>
    </row>
    <row r="19" spans="1:17" ht="20.25">
      <c r="A19" s="154" t="s">
        <v>138</v>
      </c>
      <c r="C19" s="358">
        <v>0</v>
      </c>
      <c r="D19" s="358">
        <v>0</v>
      </c>
      <c r="E19" s="358">
        <v>0</v>
      </c>
      <c r="F19" s="358">
        <v>0</v>
      </c>
      <c r="G19" s="358">
        <v>0</v>
      </c>
      <c r="H19" s="358">
        <v>0</v>
      </c>
      <c r="I19" s="358">
        <f t="shared" si="0"/>
        <v>0</v>
      </c>
      <c r="J19" s="358"/>
      <c r="K19" s="358">
        <v>1394767</v>
      </c>
      <c r="L19" s="358"/>
      <c r="M19" s="358">
        <v>5236690200</v>
      </c>
      <c r="N19" s="358"/>
      <c r="O19" s="358">
        <v>6094071467</v>
      </c>
      <c r="P19" s="358"/>
      <c r="Q19" s="358">
        <f t="shared" si="1"/>
        <v>-857381267</v>
      </c>
    </row>
    <row r="20" spans="1:17" ht="20.25">
      <c r="A20" s="155" t="s">
        <v>30</v>
      </c>
      <c r="C20" s="358">
        <v>500000</v>
      </c>
      <c r="D20" s="358"/>
      <c r="E20" s="358">
        <v>5113999909</v>
      </c>
      <c r="F20" s="358"/>
      <c r="G20" s="358">
        <v>3632983256</v>
      </c>
      <c r="H20" s="358"/>
      <c r="I20" s="358">
        <f t="shared" si="0"/>
        <v>1481016653</v>
      </c>
      <c r="J20" s="358"/>
      <c r="K20" s="358">
        <v>500000</v>
      </c>
      <c r="L20" s="358"/>
      <c r="M20" s="358">
        <v>5113999909</v>
      </c>
      <c r="N20" s="358"/>
      <c r="O20" s="358">
        <v>3632983256</v>
      </c>
      <c r="P20" s="358"/>
      <c r="Q20" s="358">
        <f t="shared" si="1"/>
        <v>1481016653</v>
      </c>
    </row>
    <row r="21" spans="1:17" ht="20.25">
      <c r="A21" s="156" t="s">
        <v>32</v>
      </c>
      <c r="C21" s="358">
        <v>1200000</v>
      </c>
      <c r="D21" s="358"/>
      <c r="E21" s="358">
        <v>17947573341</v>
      </c>
      <c r="F21" s="358"/>
      <c r="G21" s="358">
        <v>18792193696</v>
      </c>
      <c r="H21" s="358"/>
      <c r="I21" s="358">
        <f t="shared" si="0"/>
        <v>-844620355</v>
      </c>
      <c r="J21" s="358"/>
      <c r="K21" s="358">
        <v>4062213</v>
      </c>
      <c r="L21" s="358"/>
      <c r="M21" s="358">
        <v>59338004277</v>
      </c>
      <c r="N21" s="358"/>
      <c r="O21" s="358">
        <v>63986622709</v>
      </c>
      <c r="P21" s="358"/>
      <c r="Q21" s="358">
        <f t="shared" si="1"/>
        <v>-4648618432</v>
      </c>
    </row>
    <row r="22" spans="1:17" ht="20.25">
      <c r="A22" s="157" t="s">
        <v>139</v>
      </c>
      <c r="C22" s="358">
        <v>0</v>
      </c>
      <c r="D22" s="358"/>
      <c r="E22" s="358"/>
      <c r="F22" s="358"/>
      <c r="G22" s="358"/>
      <c r="H22" s="358"/>
      <c r="I22" s="358">
        <f t="shared" si="0"/>
        <v>0</v>
      </c>
      <c r="J22" s="358"/>
      <c r="K22" s="358">
        <v>3400000</v>
      </c>
      <c r="L22" s="358"/>
      <c r="M22" s="358">
        <v>48405912547</v>
      </c>
      <c r="N22" s="358"/>
      <c r="O22" s="358">
        <v>57233946987</v>
      </c>
      <c r="P22" s="358"/>
      <c r="Q22" s="358">
        <f t="shared" si="1"/>
        <v>-8828034440</v>
      </c>
    </row>
    <row r="23" spans="1:17" ht="20.25">
      <c r="A23" s="158" t="s">
        <v>33</v>
      </c>
      <c r="C23" s="358">
        <v>833442</v>
      </c>
      <c r="D23" s="358"/>
      <c r="E23" s="358">
        <v>9520006240</v>
      </c>
      <c r="F23" s="358"/>
      <c r="G23" s="358">
        <v>8923773189</v>
      </c>
      <c r="H23" s="358"/>
      <c r="I23" s="358">
        <f t="shared" si="0"/>
        <v>596233051</v>
      </c>
      <c r="J23" s="358"/>
      <c r="K23" s="358">
        <v>7833442</v>
      </c>
      <c r="L23" s="358"/>
      <c r="M23" s="358">
        <v>74212956788</v>
      </c>
      <c r="N23" s="358"/>
      <c r="O23" s="358">
        <v>83965060906</v>
      </c>
      <c r="P23" s="358"/>
      <c r="Q23" s="358">
        <f t="shared" si="1"/>
        <v>-9752104118</v>
      </c>
    </row>
    <row r="24" spans="1:17" ht="20.25">
      <c r="A24" s="159" t="s">
        <v>34</v>
      </c>
      <c r="C24" s="358">
        <v>7358171</v>
      </c>
      <c r="D24" s="358"/>
      <c r="E24" s="358">
        <v>74421395466</v>
      </c>
      <c r="F24" s="358"/>
      <c r="G24" s="358">
        <v>81621717152</v>
      </c>
      <c r="H24" s="358"/>
      <c r="I24" s="358">
        <f t="shared" si="0"/>
        <v>-7200321686</v>
      </c>
      <c r="J24" s="358"/>
      <c r="K24" s="358">
        <v>8352824</v>
      </c>
      <c r="L24" s="358"/>
      <c r="M24" s="358">
        <v>83912468310</v>
      </c>
      <c r="N24" s="358"/>
      <c r="O24" s="358">
        <v>92856258899</v>
      </c>
      <c r="P24" s="358"/>
      <c r="Q24" s="358">
        <f t="shared" si="1"/>
        <v>-8943790589</v>
      </c>
    </row>
    <row r="25" spans="1:17" ht="20.25">
      <c r="A25" s="160" t="s">
        <v>35</v>
      </c>
      <c r="C25" s="358">
        <v>0</v>
      </c>
      <c r="D25" s="358">
        <v>0</v>
      </c>
      <c r="E25" s="358">
        <v>0</v>
      </c>
      <c r="F25" s="358">
        <v>0</v>
      </c>
      <c r="G25" s="358">
        <v>0</v>
      </c>
      <c r="H25" s="358">
        <v>0</v>
      </c>
      <c r="I25" s="358">
        <f t="shared" si="0"/>
        <v>0</v>
      </c>
      <c r="J25" s="358"/>
      <c r="K25" s="358">
        <v>4000000</v>
      </c>
      <c r="L25" s="358"/>
      <c r="M25" s="358">
        <v>41531592301</v>
      </c>
      <c r="N25" s="358"/>
      <c r="O25" s="358">
        <v>39964044081</v>
      </c>
      <c r="P25" s="358"/>
      <c r="Q25" s="358">
        <f t="shared" si="1"/>
        <v>1567548220</v>
      </c>
    </row>
    <row r="26" spans="1:17" ht="20.25">
      <c r="A26" s="161" t="s">
        <v>37</v>
      </c>
      <c r="C26" s="358">
        <v>0</v>
      </c>
      <c r="D26" s="358">
        <v>0</v>
      </c>
      <c r="E26" s="358">
        <v>0</v>
      </c>
      <c r="F26" s="358">
        <v>0</v>
      </c>
      <c r="G26" s="358">
        <v>0</v>
      </c>
      <c r="H26" s="358">
        <v>0</v>
      </c>
      <c r="I26" s="358">
        <f t="shared" si="0"/>
        <v>0</v>
      </c>
      <c r="J26" s="358"/>
      <c r="K26" s="358">
        <v>177995</v>
      </c>
      <c r="L26" s="358"/>
      <c r="M26" s="358">
        <v>3514342437</v>
      </c>
      <c r="N26" s="358"/>
      <c r="O26" s="358">
        <v>3379673138</v>
      </c>
      <c r="P26" s="358"/>
      <c r="Q26" s="358">
        <f t="shared" si="1"/>
        <v>134669299</v>
      </c>
    </row>
    <row r="27" spans="1:17" ht="20.25">
      <c r="A27" s="162" t="s">
        <v>39</v>
      </c>
      <c r="C27" s="358">
        <v>0</v>
      </c>
      <c r="D27" s="358">
        <v>0</v>
      </c>
      <c r="E27" s="358">
        <v>0</v>
      </c>
      <c r="F27" s="358">
        <v>0</v>
      </c>
      <c r="G27" s="358">
        <v>0</v>
      </c>
      <c r="H27" s="358">
        <v>0</v>
      </c>
      <c r="I27" s="358">
        <f t="shared" si="0"/>
        <v>0</v>
      </c>
      <c r="J27" s="358"/>
      <c r="K27" s="358">
        <v>607472</v>
      </c>
      <c r="L27" s="358"/>
      <c r="M27" s="358">
        <v>17626496470</v>
      </c>
      <c r="N27" s="358"/>
      <c r="O27" s="358">
        <v>20518041493</v>
      </c>
      <c r="P27" s="358"/>
      <c r="Q27" s="358">
        <f t="shared" si="1"/>
        <v>-2891545023</v>
      </c>
    </row>
    <row r="28" spans="1:17" ht="20.25">
      <c r="A28" s="163" t="s">
        <v>40</v>
      </c>
      <c r="C28" s="358">
        <v>0</v>
      </c>
      <c r="D28" s="358">
        <v>0</v>
      </c>
      <c r="E28" s="358">
        <v>0</v>
      </c>
      <c r="F28" s="358">
        <v>0</v>
      </c>
      <c r="G28" s="358">
        <v>0</v>
      </c>
      <c r="H28" s="358">
        <v>0</v>
      </c>
      <c r="I28" s="358">
        <f t="shared" si="0"/>
        <v>0</v>
      </c>
      <c r="J28" s="358"/>
      <c r="K28" s="358">
        <v>900000</v>
      </c>
      <c r="L28" s="358"/>
      <c r="M28" s="358">
        <v>9063900302</v>
      </c>
      <c r="N28" s="358"/>
      <c r="O28" s="358">
        <v>11012505692</v>
      </c>
      <c r="P28" s="358"/>
      <c r="Q28" s="358">
        <f t="shared" si="1"/>
        <v>-1948605390</v>
      </c>
    </row>
    <row r="29" spans="1:17" ht="20.25">
      <c r="A29" s="164" t="s">
        <v>42</v>
      </c>
      <c r="C29" s="358">
        <v>930000</v>
      </c>
      <c r="D29" s="358"/>
      <c r="E29" s="358">
        <v>43212089712</v>
      </c>
      <c r="F29" s="358"/>
      <c r="G29" s="358">
        <v>32952585239</v>
      </c>
      <c r="H29" s="358"/>
      <c r="I29" s="358">
        <f t="shared" si="0"/>
        <v>10259504473</v>
      </c>
      <c r="J29" s="358"/>
      <c r="K29" s="358">
        <v>930000</v>
      </c>
      <c r="L29" s="358"/>
      <c r="M29" s="358">
        <v>43212089712</v>
      </c>
      <c r="N29" s="358"/>
      <c r="O29" s="358">
        <v>32952585239</v>
      </c>
      <c r="P29" s="358"/>
      <c r="Q29" s="358">
        <f t="shared" si="1"/>
        <v>10259504473</v>
      </c>
    </row>
    <row r="30" spans="1:17" ht="20.25">
      <c r="A30" s="165" t="s">
        <v>140</v>
      </c>
      <c r="C30" s="358">
        <v>0</v>
      </c>
      <c r="D30" s="358">
        <v>0</v>
      </c>
      <c r="E30" s="358">
        <v>0</v>
      </c>
      <c r="F30" s="358">
        <v>0</v>
      </c>
      <c r="G30" s="358">
        <v>0</v>
      </c>
      <c r="H30" s="358">
        <v>0</v>
      </c>
      <c r="I30" s="358">
        <f t="shared" si="0"/>
        <v>0</v>
      </c>
      <c r="J30" s="358"/>
      <c r="K30" s="358">
        <v>31786164</v>
      </c>
      <c r="L30" s="358"/>
      <c r="M30" s="358">
        <v>183394927285</v>
      </c>
      <c r="N30" s="358"/>
      <c r="O30" s="358">
        <v>230754493835</v>
      </c>
      <c r="P30" s="358"/>
      <c r="Q30" s="358">
        <f t="shared" si="1"/>
        <v>-47359566550</v>
      </c>
    </row>
    <row r="31" spans="1:17" ht="20.25">
      <c r="A31" s="166" t="s">
        <v>43</v>
      </c>
      <c r="C31" s="358">
        <v>0</v>
      </c>
      <c r="D31" s="358">
        <v>0</v>
      </c>
      <c r="E31" s="358">
        <v>0</v>
      </c>
      <c r="F31" s="358">
        <v>0</v>
      </c>
      <c r="G31" s="358">
        <v>0</v>
      </c>
      <c r="H31" s="358">
        <v>0</v>
      </c>
      <c r="I31" s="358">
        <f t="shared" si="0"/>
        <v>0</v>
      </c>
      <c r="J31" s="358"/>
      <c r="K31" s="358">
        <v>3718544</v>
      </c>
      <c r="L31" s="358"/>
      <c r="M31" s="358">
        <v>37985456377</v>
      </c>
      <c r="N31" s="358"/>
      <c r="O31" s="358">
        <v>38769851274</v>
      </c>
      <c r="P31" s="358"/>
      <c r="Q31" s="358">
        <f t="shared" si="1"/>
        <v>-784394897</v>
      </c>
    </row>
    <row r="32" spans="1:17" ht="20.25">
      <c r="A32" s="167" t="s">
        <v>141</v>
      </c>
      <c r="C32" s="358">
        <v>0</v>
      </c>
      <c r="D32" s="358">
        <v>0</v>
      </c>
      <c r="E32" s="358">
        <v>0</v>
      </c>
      <c r="F32" s="358">
        <v>0</v>
      </c>
      <c r="G32" s="358">
        <v>0</v>
      </c>
      <c r="H32" s="358">
        <v>0</v>
      </c>
      <c r="I32" s="358">
        <f t="shared" si="0"/>
        <v>0</v>
      </c>
      <c r="J32" s="358"/>
      <c r="K32" s="358">
        <v>1045492</v>
      </c>
      <c r="L32" s="358"/>
      <c r="M32" s="358">
        <v>17278346487</v>
      </c>
      <c r="N32" s="358"/>
      <c r="O32" s="358">
        <v>19533610520</v>
      </c>
      <c r="P32" s="358"/>
      <c r="Q32" s="358">
        <f t="shared" si="1"/>
        <v>-2255264033</v>
      </c>
    </row>
    <row r="33" spans="1:18" ht="20.25">
      <c r="A33" s="168" t="s">
        <v>46</v>
      </c>
      <c r="C33" s="358">
        <v>0</v>
      </c>
      <c r="D33" s="358">
        <v>0</v>
      </c>
      <c r="E33" s="358">
        <v>0</v>
      </c>
      <c r="F33" s="358">
        <v>0</v>
      </c>
      <c r="G33" s="358">
        <v>0</v>
      </c>
      <c r="H33" s="358">
        <v>0</v>
      </c>
      <c r="I33" s="358">
        <f t="shared" si="0"/>
        <v>0</v>
      </c>
      <c r="J33" s="358"/>
      <c r="K33" s="358">
        <v>2300000</v>
      </c>
      <c r="L33" s="358"/>
      <c r="M33" s="358">
        <v>15704926714</v>
      </c>
      <c r="N33" s="358"/>
      <c r="O33" s="358">
        <v>18539463885</v>
      </c>
      <c r="P33" s="358"/>
      <c r="Q33" s="358">
        <f t="shared" si="1"/>
        <v>-2834537171</v>
      </c>
    </row>
    <row r="34" spans="1:18" ht="20.25">
      <c r="A34" s="169" t="s">
        <v>48</v>
      </c>
      <c r="C34" s="358">
        <v>0</v>
      </c>
      <c r="D34" s="358">
        <v>0</v>
      </c>
      <c r="E34" s="358">
        <v>0</v>
      </c>
      <c r="F34" s="358">
        <v>0</v>
      </c>
      <c r="G34" s="358">
        <v>0</v>
      </c>
      <c r="H34" s="358">
        <v>0</v>
      </c>
      <c r="I34" s="358">
        <f t="shared" si="0"/>
        <v>0</v>
      </c>
      <c r="J34" s="358"/>
      <c r="K34" s="358">
        <v>7778496</v>
      </c>
      <c r="L34" s="358"/>
      <c r="M34" s="358">
        <v>49786853520</v>
      </c>
      <c r="N34" s="358"/>
      <c r="O34" s="358">
        <v>52010422874</v>
      </c>
      <c r="P34" s="358"/>
      <c r="Q34" s="358">
        <f t="shared" si="1"/>
        <v>-2223569354</v>
      </c>
    </row>
    <row r="35" spans="1:18" ht="20.25">
      <c r="A35" s="170" t="s">
        <v>50</v>
      </c>
      <c r="C35" s="358">
        <v>1500000</v>
      </c>
      <c r="D35" s="358"/>
      <c r="E35" s="358">
        <v>9889038129</v>
      </c>
      <c r="F35" s="358"/>
      <c r="G35" s="358">
        <v>8140969524</v>
      </c>
      <c r="H35" s="358"/>
      <c r="I35" s="358">
        <f t="shared" si="0"/>
        <v>1748068605</v>
      </c>
      <c r="J35" s="358"/>
      <c r="K35" s="358">
        <v>4709000</v>
      </c>
      <c r="L35" s="358"/>
      <c r="M35" s="358">
        <v>42609217734</v>
      </c>
      <c r="N35" s="358"/>
      <c r="O35" s="358">
        <v>45841208255</v>
      </c>
      <c r="P35" s="358"/>
      <c r="Q35" s="358">
        <f t="shared" si="1"/>
        <v>-3231990521</v>
      </c>
    </row>
    <row r="36" spans="1:18" ht="20.25">
      <c r="A36" s="171" t="s">
        <v>51</v>
      </c>
      <c r="C36" s="358">
        <v>82207</v>
      </c>
      <c r="D36" s="358"/>
      <c r="E36" s="358">
        <v>1160393738</v>
      </c>
      <c r="F36" s="358"/>
      <c r="G36" s="358">
        <v>994915404</v>
      </c>
      <c r="H36" s="358"/>
      <c r="I36" s="358">
        <f t="shared" si="0"/>
        <v>165478334</v>
      </c>
      <c r="J36" s="358"/>
      <c r="K36" s="358">
        <v>549269</v>
      </c>
      <c r="L36" s="358"/>
      <c r="M36" s="358">
        <v>5857251761</v>
      </c>
      <c r="N36" s="358"/>
      <c r="O36" s="358">
        <v>6658911275</v>
      </c>
      <c r="P36" s="358"/>
      <c r="Q36" s="358">
        <f t="shared" si="1"/>
        <v>-801659514</v>
      </c>
    </row>
    <row r="37" spans="1:18" ht="20.25">
      <c r="A37" s="172" t="s">
        <v>52</v>
      </c>
      <c r="C37" s="358">
        <v>500000</v>
      </c>
      <c r="D37" s="358"/>
      <c r="E37" s="358">
        <v>7768689489</v>
      </c>
      <c r="F37" s="358"/>
      <c r="G37" s="358">
        <v>-3898381556</v>
      </c>
      <c r="H37" s="358"/>
      <c r="I37" s="358">
        <f t="shared" si="0"/>
        <v>11667071045</v>
      </c>
      <c r="J37" s="358"/>
      <c r="K37" s="358">
        <v>500000</v>
      </c>
      <c r="L37" s="358"/>
      <c r="M37" s="358">
        <v>7768689489</v>
      </c>
      <c r="N37" s="358"/>
      <c r="O37" s="358">
        <v>-2011696456</v>
      </c>
      <c r="P37" s="358"/>
      <c r="Q37" s="358">
        <f t="shared" si="1"/>
        <v>9780385945</v>
      </c>
      <c r="R37" s="363"/>
    </row>
    <row r="38" spans="1:18" ht="20.25">
      <c r="A38" s="173" t="s">
        <v>54</v>
      </c>
      <c r="C38" s="358">
        <v>1425429</v>
      </c>
      <c r="D38" s="358"/>
      <c r="E38" s="358">
        <v>8083361736</v>
      </c>
      <c r="F38" s="358"/>
      <c r="G38" s="358">
        <v>6639609438</v>
      </c>
      <c r="H38" s="358"/>
      <c r="I38" s="358">
        <f t="shared" si="0"/>
        <v>1443752298</v>
      </c>
      <c r="J38" s="358"/>
      <c r="K38" s="358">
        <v>1425429</v>
      </c>
      <c r="L38" s="358"/>
      <c r="M38" s="358">
        <v>8083361736</v>
      </c>
      <c r="N38" s="358"/>
      <c r="O38" s="358">
        <v>6639609438</v>
      </c>
      <c r="P38" s="358"/>
      <c r="Q38" s="358">
        <f t="shared" si="1"/>
        <v>1443752298</v>
      </c>
      <c r="R38" s="363"/>
    </row>
    <row r="39" spans="1:18" ht="20.25">
      <c r="A39" s="174" t="s">
        <v>55</v>
      </c>
      <c r="C39" s="358">
        <v>0</v>
      </c>
      <c r="D39" s="358">
        <v>0</v>
      </c>
      <c r="E39" s="358">
        <v>0</v>
      </c>
      <c r="F39" s="358">
        <v>0</v>
      </c>
      <c r="G39" s="358">
        <v>0</v>
      </c>
      <c r="H39" s="358">
        <v>0</v>
      </c>
      <c r="I39" s="358">
        <f t="shared" si="0"/>
        <v>0</v>
      </c>
      <c r="J39" s="358"/>
      <c r="K39" s="358">
        <v>7265623</v>
      </c>
      <c r="L39" s="358"/>
      <c r="M39" s="358">
        <v>216034804843</v>
      </c>
      <c r="N39" s="358"/>
      <c r="O39" s="358">
        <v>253151789399</v>
      </c>
      <c r="P39" s="358"/>
      <c r="Q39" s="358">
        <f t="shared" si="1"/>
        <v>-37116984556</v>
      </c>
      <c r="R39" s="363"/>
    </row>
    <row r="40" spans="1:18" ht="20.25">
      <c r="A40" s="175" t="s">
        <v>56</v>
      </c>
      <c r="C40" s="358">
        <v>0</v>
      </c>
      <c r="D40" s="358">
        <v>0</v>
      </c>
      <c r="E40" s="358">
        <v>0</v>
      </c>
      <c r="F40" s="358">
        <v>0</v>
      </c>
      <c r="G40" s="358">
        <v>0</v>
      </c>
      <c r="H40" s="358">
        <v>0</v>
      </c>
      <c r="I40" s="358">
        <f t="shared" si="0"/>
        <v>0</v>
      </c>
      <c r="J40" s="358"/>
      <c r="K40" s="358">
        <v>41280</v>
      </c>
      <c r="L40" s="358"/>
      <c r="M40" s="358">
        <v>3930556157</v>
      </c>
      <c r="N40" s="358"/>
      <c r="O40" s="358">
        <v>4311681939</v>
      </c>
      <c r="P40" s="358"/>
      <c r="Q40" s="358">
        <f t="shared" si="1"/>
        <v>-381125782</v>
      </c>
      <c r="R40" s="363"/>
    </row>
    <row r="41" spans="1:18" ht="20.25">
      <c r="A41" s="176" t="s">
        <v>57</v>
      </c>
      <c r="C41" s="358">
        <v>72696</v>
      </c>
      <c r="D41" s="358"/>
      <c r="E41" s="358">
        <v>1221768105</v>
      </c>
      <c r="F41" s="358"/>
      <c r="G41" s="358">
        <v>1027230379</v>
      </c>
      <c r="H41" s="358"/>
      <c r="I41" s="358">
        <f t="shared" si="0"/>
        <v>194537726</v>
      </c>
      <c r="J41" s="358"/>
      <c r="K41" s="358">
        <v>72696</v>
      </c>
      <c r="L41" s="358"/>
      <c r="M41" s="358">
        <v>1221768105</v>
      </c>
      <c r="N41" s="358"/>
      <c r="O41" s="358">
        <v>1027230379</v>
      </c>
      <c r="P41" s="358"/>
      <c r="Q41" s="358">
        <f t="shared" si="1"/>
        <v>194537726</v>
      </c>
    </row>
    <row r="42" spans="1:18" ht="20.25">
      <c r="A42" s="177" t="s">
        <v>142</v>
      </c>
      <c r="C42" s="358">
        <v>0</v>
      </c>
      <c r="D42" s="358">
        <v>0</v>
      </c>
      <c r="E42" s="358">
        <v>0</v>
      </c>
      <c r="F42" s="358">
        <v>0</v>
      </c>
      <c r="G42" s="358">
        <v>0</v>
      </c>
      <c r="H42" s="358">
        <v>0</v>
      </c>
      <c r="I42" s="358">
        <f t="shared" si="0"/>
        <v>0</v>
      </c>
      <c r="J42" s="358"/>
      <c r="K42" s="358">
        <v>694175</v>
      </c>
      <c r="L42" s="358"/>
      <c r="M42" s="358">
        <v>130190638430</v>
      </c>
      <c r="N42" s="358"/>
      <c r="O42" s="358">
        <v>126878300890</v>
      </c>
      <c r="P42" s="358"/>
      <c r="Q42" s="358">
        <f t="shared" si="1"/>
        <v>3312337540</v>
      </c>
    </row>
    <row r="43" spans="1:18" ht="20.25">
      <c r="A43" s="178" t="s">
        <v>58</v>
      </c>
      <c r="C43" s="358">
        <v>1444055</v>
      </c>
      <c r="D43" s="358"/>
      <c r="E43" s="358">
        <v>37066050390</v>
      </c>
      <c r="F43" s="358"/>
      <c r="G43" s="358">
        <v>36856143703</v>
      </c>
      <c r="H43" s="358"/>
      <c r="I43" s="358">
        <f t="shared" si="0"/>
        <v>209906687</v>
      </c>
      <c r="J43" s="358"/>
      <c r="K43" s="358">
        <v>1444055</v>
      </c>
      <c r="L43" s="358"/>
      <c r="M43" s="358">
        <v>37066050390</v>
      </c>
      <c r="N43" s="358"/>
      <c r="O43" s="358">
        <v>36856143703</v>
      </c>
      <c r="P43" s="358"/>
      <c r="Q43" s="358">
        <f t="shared" si="1"/>
        <v>209906687</v>
      </c>
    </row>
    <row r="44" spans="1:18" ht="20.25">
      <c r="A44" s="179" t="s">
        <v>59</v>
      </c>
      <c r="C44" s="358">
        <v>0</v>
      </c>
      <c r="D44" s="358">
        <v>0</v>
      </c>
      <c r="E44" s="358">
        <v>0</v>
      </c>
      <c r="F44" s="358">
        <v>0</v>
      </c>
      <c r="G44" s="358">
        <v>0</v>
      </c>
      <c r="H44" s="358">
        <v>0</v>
      </c>
      <c r="I44" s="358">
        <f t="shared" si="0"/>
        <v>0</v>
      </c>
      <c r="J44" s="358"/>
      <c r="K44" s="358">
        <v>1000001</v>
      </c>
      <c r="L44" s="358"/>
      <c r="M44" s="358">
        <v>21632443789</v>
      </c>
      <c r="N44" s="358"/>
      <c r="O44" s="358">
        <v>21548180414</v>
      </c>
      <c r="P44" s="358"/>
      <c r="Q44" s="358">
        <f t="shared" si="1"/>
        <v>84263375</v>
      </c>
    </row>
    <row r="45" spans="1:18" ht="21" thickBot="1">
      <c r="A45" s="180" t="s">
        <v>64</v>
      </c>
      <c r="C45" s="362">
        <f>SUM(C9:$C$44)</f>
        <v>19005223</v>
      </c>
      <c r="D45" s="358"/>
      <c r="E45" s="362">
        <f>SUM(E9:$E$44)</f>
        <v>238788584246</v>
      </c>
      <c r="F45" s="358"/>
      <c r="G45" s="362">
        <f>SUM(G9:$G$44)</f>
        <v>215299856451</v>
      </c>
      <c r="H45" s="358"/>
      <c r="I45" s="362">
        <f>SUM(I9:$I$44)</f>
        <v>23488727795</v>
      </c>
      <c r="J45" s="358"/>
      <c r="K45" s="362">
        <f>SUM(K9:$K$44)</f>
        <v>258464041</v>
      </c>
      <c r="L45" s="358"/>
      <c r="M45" s="362">
        <f>SUM(M9:$M$44)</f>
        <v>1538433446871</v>
      </c>
      <c r="N45" s="358"/>
      <c r="O45" s="362">
        <f>SUM(O9:$O$44)</f>
        <v>1633917231646</v>
      </c>
      <c r="P45" s="358"/>
      <c r="Q45" s="362">
        <f>SUM(Q9:$Q$44)</f>
        <v>-95483784775</v>
      </c>
    </row>
    <row r="46" spans="1:18" ht="15.75" thickTop="1">
      <c r="C46" s="181"/>
      <c r="E46" s="182"/>
      <c r="G46" s="183"/>
      <c r="I46" s="184"/>
      <c r="K46" s="185"/>
      <c r="M46" s="186"/>
      <c r="O46" s="187"/>
      <c r="Q46" s="188"/>
    </row>
    <row r="47" spans="1:18">
      <c r="Q47" s="363"/>
    </row>
    <row r="48" spans="1:18">
      <c r="A48" s="413" t="s">
        <v>143</v>
      </c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5"/>
    </row>
    <row r="50" spans="5:5">
      <c r="E50" s="363"/>
    </row>
    <row r="51" spans="5:5">
      <c r="E51" s="363"/>
    </row>
    <row r="52" spans="5:5">
      <c r="E52" s="363"/>
    </row>
    <row r="53" spans="5:5">
      <c r="E53" s="363"/>
    </row>
  </sheetData>
  <mergeCells count="7">
    <mergeCell ref="A48:Q4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2"/>
  <sheetViews>
    <sheetView rightToLeft="1" view="pageBreakPreview" zoomScale="90" zoomScaleNormal="100" zoomScaleSheetLayoutView="90" workbookViewId="0">
      <selection activeCell="Q55" sqref="Q55"/>
    </sheetView>
  </sheetViews>
  <sheetFormatPr defaultRowHeight="15"/>
  <cols>
    <col min="1" max="1" width="28.42578125" bestFit="1" customWidth="1"/>
    <col min="2" max="2" width="1.42578125" customWidth="1"/>
    <col min="3" max="3" width="16.85546875" bestFit="1" customWidth="1"/>
    <col min="4" max="4" width="1.42578125" customWidth="1"/>
    <col min="5" max="5" width="24.140625" bestFit="1" customWidth="1"/>
    <col min="6" max="6" width="1.42578125" customWidth="1"/>
    <col min="7" max="7" width="24.140625" bestFit="1" customWidth="1"/>
    <col min="8" max="8" width="1.42578125" customWidth="1"/>
    <col min="9" max="9" width="36.85546875" bestFit="1" customWidth="1"/>
    <col min="10" max="10" width="1.42578125" customWidth="1"/>
    <col min="11" max="11" width="16.85546875" bestFit="1" customWidth="1"/>
    <col min="12" max="12" width="1.42578125" customWidth="1"/>
    <col min="13" max="13" width="24.140625" bestFit="1" customWidth="1"/>
    <col min="14" max="14" width="1.42578125" customWidth="1"/>
    <col min="15" max="15" width="24.140625" bestFit="1" customWidth="1"/>
    <col min="16" max="16" width="1.42578125" customWidth="1"/>
    <col min="17" max="17" width="36.85546875" bestFit="1" customWidth="1"/>
  </cols>
  <sheetData>
    <row r="1" spans="1:17" ht="20.100000000000001" customHeight="1">
      <c r="A1" s="423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20.100000000000001" customHeight="1">
      <c r="A2" s="424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ht="20.100000000000001" customHeight="1">
      <c r="A3" s="425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</row>
    <row r="5" spans="1:17" ht="15.75">
      <c r="A5" s="426" t="s">
        <v>144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</row>
    <row r="7" spans="1:17" ht="15.75">
      <c r="C7" s="427" t="s">
        <v>106</v>
      </c>
      <c r="D7" s="374"/>
      <c r="E7" s="374"/>
      <c r="F7" s="374"/>
      <c r="G7" s="374"/>
      <c r="H7" s="374"/>
      <c r="I7" s="374"/>
      <c r="K7" s="428" t="s">
        <v>7</v>
      </c>
      <c r="L7" s="374"/>
      <c r="M7" s="374"/>
      <c r="N7" s="374"/>
      <c r="O7" s="374"/>
      <c r="P7" s="374"/>
      <c r="Q7" s="374"/>
    </row>
    <row r="8" spans="1:17" ht="31.5">
      <c r="A8" s="189" t="s">
        <v>92</v>
      </c>
      <c r="C8" s="190" t="s">
        <v>9</v>
      </c>
      <c r="E8" s="191" t="s">
        <v>11</v>
      </c>
      <c r="G8" s="192" t="s">
        <v>133</v>
      </c>
      <c r="I8" s="193" t="s">
        <v>145</v>
      </c>
      <c r="K8" s="194" t="s">
        <v>9</v>
      </c>
      <c r="M8" s="195" t="s">
        <v>11</v>
      </c>
      <c r="O8" s="196" t="s">
        <v>133</v>
      </c>
      <c r="Q8" s="197" t="s">
        <v>145</v>
      </c>
    </row>
    <row r="9" spans="1:17" ht="20.25">
      <c r="A9" s="198" t="s">
        <v>17</v>
      </c>
      <c r="C9" s="358">
        <v>0</v>
      </c>
      <c r="D9" s="358"/>
      <c r="E9" s="358">
        <v>-1</v>
      </c>
      <c r="F9" s="358"/>
      <c r="G9" s="358">
        <v>-1</v>
      </c>
      <c r="H9" s="358"/>
      <c r="I9" s="358">
        <f>E9-G9</f>
        <v>0</v>
      </c>
      <c r="J9" s="358"/>
      <c r="K9" s="358">
        <v>0</v>
      </c>
      <c r="L9" s="358"/>
      <c r="M9" s="358">
        <v>-1</v>
      </c>
      <c r="N9" s="358"/>
      <c r="O9" s="358">
        <v>-1</v>
      </c>
      <c r="P9" s="358"/>
      <c r="Q9" s="358">
        <f>M9-O9</f>
        <v>0</v>
      </c>
    </row>
    <row r="10" spans="1:17" ht="20.25">
      <c r="A10" s="199" t="s">
        <v>18</v>
      </c>
      <c r="C10" s="358">
        <v>144860000</v>
      </c>
      <c r="D10" s="358"/>
      <c r="E10" s="358">
        <v>503849292417</v>
      </c>
      <c r="F10" s="358"/>
      <c r="G10" s="358">
        <v>421770385107</v>
      </c>
      <c r="H10" s="358"/>
      <c r="I10" s="358">
        <v>82078907310</v>
      </c>
      <c r="J10" s="358"/>
      <c r="K10" s="358">
        <v>144860000</v>
      </c>
      <c r="L10" s="358"/>
      <c r="M10" s="358">
        <v>503849292417</v>
      </c>
      <c r="N10" s="358"/>
      <c r="O10" s="358">
        <v>347479937870</v>
      </c>
      <c r="P10" s="358"/>
      <c r="Q10" s="358">
        <f t="shared" ref="Q10:Q54" si="0">M10-O10</f>
        <v>156369354547</v>
      </c>
    </row>
    <row r="11" spans="1:17" ht="20.25">
      <c r="A11" s="200" t="s">
        <v>19</v>
      </c>
      <c r="C11" s="358">
        <v>3900000</v>
      </c>
      <c r="D11" s="358"/>
      <c r="E11" s="358">
        <v>28649515050</v>
      </c>
      <c r="F11" s="358"/>
      <c r="G11" s="358">
        <v>25283661750</v>
      </c>
      <c r="H11" s="358"/>
      <c r="I11" s="358">
        <v>3365853300</v>
      </c>
      <c r="J11" s="358"/>
      <c r="K11" s="358">
        <v>3900000</v>
      </c>
      <c r="L11" s="358"/>
      <c r="M11" s="358">
        <v>28649515050</v>
      </c>
      <c r="N11" s="358"/>
      <c r="O11" s="358">
        <v>21903891750</v>
      </c>
      <c r="P11" s="358"/>
      <c r="Q11" s="358">
        <f t="shared" si="0"/>
        <v>6745623300</v>
      </c>
    </row>
    <row r="12" spans="1:17" ht="20.25">
      <c r="A12" s="201" t="s">
        <v>20</v>
      </c>
      <c r="C12" s="358">
        <v>38137</v>
      </c>
      <c r="D12" s="358"/>
      <c r="E12" s="358">
        <v>26537059</v>
      </c>
      <c r="F12" s="358"/>
      <c r="G12" s="358">
        <v>26537059</v>
      </c>
      <c r="H12" s="358"/>
      <c r="I12" s="358">
        <v>0</v>
      </c>
      <c r="J12" s="358"/>
      <c r="K12" s="358">
        <v>38137</v>
      </c>
      <c r="L12" s="358"/>
      <c r="M12" s="358">
        <v>26537059</v>
      </c>
      <c r="N12" s="358"/>
      <c r="O12" s="358">
        <v>26720136</v>
      </c>
      <c r="P12" s="358"/>
      <c r="Q12" s="358">
        <f t="shared" si="0"/>
        <v>-183077</v>
      </c>
    </row>
    <row r="13" spans="1:17" ht="20.25">
      <c r="A13" s="202" t="s">
        <v>21</v>
      </c>
      <c r="C13" s="358">
        <v>108053</v>
      </c>
      <c r="D13" s="358"/>
      <c r="E13" s="358">
        <v>53705042</v>
      </c>
      <c r="F13" s="358"/>
      <c r="G13" s="358">
        <v>53705042</v>
      </c>
      <c r="H13" s="358"/>
      <c r="I13" s="358">
        <v>0</v>
      </c>
      <c r="J13" s="358"/>
      <c r="K13" s="358">
        <v>108053</v>
      </c>
      <c r="L13" s="358"/>
      <c r="M13" s="358">
        <v>53705042</v>
      </c>
      <c r="N13" s="358"/>
      <c r="O13" s="358">
        <v>54075554</v>
      </c>
      <c r="P13" s="358"/>
      <c r="Q13" s="358">
        <f t="shared" si="0"/>
        <v>-370512</v>
      </c>
    </row>
    <row r="14" spans="1:17" ht="20.25">
      <c r="A14" s="203" t="s">
        <v>22</v>
      </c>
      <c r="C14" s="358">
        <v>30220930</v>
      </c>
      <c r="D14" s="358"/>
      <c r="E14" s="358">
        <v>74652171934</v>
      </c>
      <c r="F14" s="358"/>
      <c r="G14" s="358">
        <v>58279764005</v>
      </c>
      <c r="H14" s="358"/>
      <c r="I14" s="358">
        <v>16372407929</v>
      </c>
      <c r="J14" s="358"/>
      <c r="K14" s="358">
        <v>30220930</v>
      </c>
      <c r="L14" s="358"/>
      <c r="M14" s="358">
        <v>74652171934</v>
      </c>
      <c r="N14" s="358"/>
      <c r="O14" s="358">
        <v>69604642869</v>
      </c>
      <c r="P14" s="358"/>
      <c r="Q14" s="358">
        <f t="shared" si="0"/>
        <v>5047529065</v>
      </c>
    </row>
    <row r="15" spans="1:17" ht="20.25">
      <c r="A15" s="204" t="s">
        <v>23</v>
      </c>
      <c r="C15" s="358">
        <v>13724464</v>
      </c>
      <c r="D15" s="358"/>
      <c r="E15" s="358">
        <v>48049953713</v>
      </c>
      <c r="F15" s="358"/>
      <c r="G15" s="358">
        <v>50152799390</v>
      </c>
      <c r="H15" s="358"/>
      <c r="I15" s="358">
        <v>-2102845677</v>
      </c>
      <c r="J15" s="358"/>
      <c r="K15" s="358">
        <v>13724464</v>
      </c>
      <c r="L15" s="358"/>
      <c r="M15" s="358">
        <v>48049953713</v>
      </c>
      <c r="N15" s="358"/>
      <c r="O15" s="358">
        <v>41290736122</v>
      </c>
      <c r="P15" s="358"/>
      <c r="Q15" s="358">
        <f t="shared" si="0"/>
        <v>6759217591</v>
      </c>
    </row>
    <row r="16" spans="1:17" ht="20.25">
      <c r="A16" s="205" t="s">
        <v>24</v>
      </c>
      <c r="C16" s="358">
        <v>25453</v>
      </c>
      <c r="D16" s="358"/>
      <c r="E16" s="358">
        <v>25301555</v>
      </c>
      <c r="F16" s="358"/>
      <c r="G16" s="358">
        <v>25301555</v>
      </c>
      <c r="H16" s="358"/>
      <c r="I16" s="358">
        <v>0</v>
      </c>
      <c r="J16" s="358"/>
      <c r="K16" s="358">
        <v>25453</v>
      </c>
      <c r="L16" s="358"/>
      <c r="M16" s="358">
        <v>25301555</v>
      </c>
      <c r="N16" s="358"/>
      <c r="O16" s="358">
        <v>25476109</v>
      </c>
      <c r="P16" s="358"/>
      <c r="Q16" s="358">
        <f t="shared" si="0"/>
        <v>-174554</v>
      </c>
    </row>
    <row r="17" spans="1:17" ht="20.25">
      <c r="A17" s="206" t="s">
        <v>25</v>
      </c>
      <c r="C17" s="358">
        <v>0</v>
      </c>
      <c r="D17" s="358"/>
      <c r="E17" s="358">
        <v>0</v>
      </c>
      <c r="F17" s="358"/>
      <c r="G17" s="358">
        <v>3375042763</v>
      </c>
      <c r="H17" s="358"/>
      <c r="I17" s="358">
        <v>-3375042763</v>
      </c>
      <c r="J17" s="358"/>
      <c r="K17" s="358"/>
      <c r="L17" s="358"/>
      <c r="M17" s="358"/>
      <c r="N17" s="358"/>
      <c r="O17" s="358"/>
      <c r="P17" s="358"/>
      <c r="Q17" s="358">
        <f t="shared" si="0"/>
        <v>0</v>
      </c>
    </row>
    <row r="18" spans="1:17" ht="20.25">
      <c r="A18" s="207" t="s">
        <v>26</v>
      </c>
      <c r="C18" s="358">
        <v>1000000</v>
      </c>
      <c r="D18" s="358"/>
      <c r="E18" s="358">
        <v>7216803000</v>
      </c>
      <c r="F18" s="358"/>
      <c r="G18" s="358">
        <v>4498036487</v>
      </c>
      <c r="H18" s="358"/>
      <c r="I18" s="358">
        <v>2718766513</v>
      </c>
      <c r="J18" s="358"/>
      <c r="K18" s="358">
        <v>1000000</v>
      </c>
      <c r="L18" s="358"/>
      <c r="M18" s="358">
        <v>7216803000</v>
      </c>
      <c r="N18" s="358"/>
      <c r="O18" s="358">
        <v>6729718500</v>
      </c>
      <c r="P18" s="358"/>
      <c r="Q18" s="358">
        <f t="shared" si="0"/>
        <v>487084500</v>
      </c>
    </row>
    <row r="19" spans="1:17" ht="20.25">
      <c r="A19" s="208" t="s">
        <v>27</v>
      </c>
      <c r="C19" s="358">
        <v>587000</v>
      </c>
      <c r="D19" s="358"/>
      <c r="E19" s="358">
        <v>70429337145</v>
      </c>
      <c r="F19" s="358"/>
      <c r="G19" s="358">
        <v>70108408102</v>
      </c>
      <c r="H19" s="358"/>
      <c r="I19" s="358">
        <v>320929043</v>
      </c>
      <c r="J19" s="358"/>
      <c r="K19" s="358">
        <v>587000</v>
      </c>
      <c r="L19" s="358"/>
      <c r="M19" s="358">
        <v>70429337145</v>
      </c>
      <c r="N19" s="358"/>
      <c r="O19" s="358">
        <v>58874141093</v>
      </c>
      <c r="P19" s="358"/>
      <c r="Q19" s="358">
        <f t="shared" si="0"/>
        <v>11555196052</v>
      </c>
    </row>
    <row r="20" spans="1:17" ht="20.25">
      <c r="A20" s="209" t="s">
        <v>28</v>
      </c>
      <c r="C20" s="358">
        <v>1316253</v>
      </c>
      <c r="D20" s="358"/>
      <c r="E20" s="358">
        <v>52140588592</v>
      </c>
      <c r="F20" s="358"/>
      <c r="G20" s="358">
        <v>49000377485</v>
      </c>
      <c r="H20" s="358"/>
      <c r="I20" s="358">
        <v>3140211107</v>
      </c>
      <c r="J20" s="358"/>
      <c r="K20" s="358">
        <v>1316253</v>
      </c>
      <c r="L20" s="358"/>
      <c r="M20" s="358">
        <v>52140588592</v>
      </c>
      <c r="N20" s="358"/>
      <c r="O20" s="358">
        <v>49305246910</v>
      </c>
      <c r="P20" s="358"/>
      <c r="Q20" s="358">
        <f t="shared" si="0"/>
        <v>2835341682</v>
      </c>
    </row>
    <row r="21" spans="1:17" ht="20.25">
      <c r="A21" s="210" t="s">
        <v>29</v>
      </c>
      <c r="C21" s="358">
        <v>2000000</v>
      </c>
      <c r="D21" s="358"/>
      <c r="E21" s="358">
        <v>19503261000</v>
      </c>
      <c r="F21" s="358"/>
      <c r="G21" s="358">
        <v>16521111000</v>
      </c>
      <c r="H21" s="358"/>
      <c r="I21" s="358">
        <v>2982150000</v>
      </c>
      <c r="J21" s="358"/>
      <c r="K21" s="358">
        <v>2000000</v>
      </c>
      <c r="L21" s="358"/>
      <c r="M21" s="358">
        <v>19503261000</v>
      </c>
      <c r="N21" s="358"/>
      <c r="O21" s="358">
        <v>17237981925</v>
      </c>
      <c r="P21" s="358"/>
      <c r="Q21" s="358">
        <f t="shared" si="0"/>
        <v>2265279075</v>
      </c>
    </row>
    <row r="22" spans="1:17" ht="20.25">
      <c r="A22" s="211" t="s">
        <v>30</v>
      </c>
      <c r="C22" s="358">
        <v>5000000</v>
      </c>
      <c r="D22" s="358"/>
      <c r="E22" s="358">
        <v>47565292500</v>
      </c>
      <c r="F22" s="358"/>
      <c r="G22" s="358">
        <v>43190953113</v>
      </c>
      <c r="H22" s="358"/>
      <c r="I22" s="358">
        <v>4374339387</v>
      </c>
      <c r="J22" s="358"/>
      <c r="K22" s="358">
        <v>5000000</v>
      </c>
      <c r="L22" s="358"/>
      <c r="M22" s="358">
        <v>47565292500</v>
      </c>
      <c r="N22" s="358"/>
      <c r="O22" s="358">
        <v>36635936375</v>
      </c>
      <c r="P22" s="358"/>
      <c r="Q22" s="358">
        <f t="shared" si="0"/>
        <v>10929356125</v>
      </c>
    </row>
    <row r="23" spans="1:17" ht="20.25">
      <c r="A23" s="212" t="s">
        <v>31</v>
      </c>
      <c r="C23" s="358">
        <v>2900000</v>
      </c>
      <c r="D23" s="358"/>
      <c r="E23" s="358">
        <v>32027296950</v>
      </c>
      <c r="F23" s="358"/>
      <c r="G23" s="358">
        <v>27328422600</v>
      </c>
      <c r="H23" s="358"/>
      <c r="I23" s="358">
        <v>4698874350</v>
      </c>
      <c r="J23" s="358"/>
      <c r="K23" s="358">
        <v>2900000</v>
      </c>
      <c r="L23" s="358"/>
      <c r="M23" s="358">
        <v>32027296950</v>
      </c>
      <c r="N23" s="358"/>
      <c r="O23" s="358">
        <v>23524331141</v>
      </c>
      <c r="P23" s="358"/>
      <c r="Q23" s="358">
        <f t="shared" si="0"/>
        <v>8502965809</v>
      </c>
    </row>
    <row r="24" spans="1:17" ht="20.25">
      <c r="A24" s="213" t="s">
        <v>32</v>
      </c>
      <c r="C24" s="358">
        <v>16500000</v>
      </c>
      <c r="D24" s="358"/>
      <c r="E24" s="358">
        <v>242254955250</v>
      </c>
      <c r="F24" s="358"/>
      <c r="G24" s="358">
        <v>231648693625</v>
      </c>
      <c r="H24" s="358"/>
      <c r="I24" s="358">
        <v>10606261625</v>
      </c>
      <c r="J24" s="358"/>
      <c r="K24" s="358">
        <v>16500000</v>
      </c>
      <c r="L24" s="358"/>
      <c r="M24" s="358">
        <v>242254955250</v>
      </c>
      <c r="N24" s="358"/>
      <c r="O24" s="358">
        <v>259869785657</v>
      </c>
      <c r="P24" s="358"/>
      <c r="Q24" s="358">
        <f t="shared" si="0"/>
        <v>-17614830407</v>
      </c>
    </row>
    <row r="25" spans="1:17" ht="20.25">
      <c r="A25" s="214" t="s">
        <v>33</v>
      </c>
      <c r="C25" s="358">
        <v>0</v>
      </c>
      <c r="D25" s="358"/>
      <c r="E25" s="358">
        <v>0</v>
      </c>
      <c r="F25" s="358"/>
      <c r="G25" s="358">
        <v>687640906</v>
      </c>
      <c r="H25" s="358"/>
      <c r="I25" s="358">
        <v>-687640906</v>
      </c>
      <c r="J25" s="358"/>
      <c r="K25" s="358"/>
      <c r="L25" s="358"/>
      <c r="M25" s="358"/>
      <c r="N25" s="358"/>
      <c r="O25" s="358"/>
      <c r="P25" s="358"/>
      <c r="Q25" s="358">
        <f t="shared" si="0"/>
        <v>0</v>
      </c>
    </row>
    <row r="26" spans="1:17" ht="20.25">
      <c r="A26" s="215" t="s">
        <v>34</v>
      </c>
      <c r="C26" s="358">
        <v>4000000</v>
      </c>
      <c r="D26" s="358"/>
      <c r="E26" s="358">
        <v>40477716000</v>
      </c>
      <c r="F26" s="358"/>
      <c r="G26" s="358">
        <v>31403254284</v>
      </c>
      <c r="H26" s="358"/>
      <c r="I26" s="358">
        <v>9074461716</v>
      </c>
      <c r="J26" s="358"/>
      <c r="K26" s="358">
        <v>4000000</v>
      </c>
      <c r="L26" s="358"/>
      <c r="M26" s="358">
        <v>40477716000</v>
      </c>
      <c r="N26" s="358"/>
      <c r="O26" s="358">
        <v>44612811545</v>
      </c>
      <c r="P26" s="358"/>
      <c r="Q26" s="358">
        <f t="shared" si="0"/>
        <v>-4135095545</v>
      </c>
    </row>
    <row r="27" spans="1:17" ht="20.25">
      <c r="A27" s="216" t="s">
        <v>35</v>
      </c>
      <c r="C27" s="358">
        <v>7483934</v>
      </c>
      <c r="D27" s="358"/>
      <c r="E27" s="358">
        <v>84734818311</v>
      </c>
      <c r="F27" s="358"/>
      <c r="G27" s="358">
        <v>82726179071</v>
      </c>
      <c r="H27" s="358"/>
      <c r="I27" s="358">
        <v>2008639240</v>
      </c>
      <c r="J27" s="358"/>
      <c r="K27" s="358">
        <v>7483934</v>
      </c>
      <c r="L27" s="358"/>
      <c r="M27" s="358">
        <v>84734818311</v>
      </c>
      <c r="N27" s="358"/>
      <c r="O27" s="358">
        <v>75237178448</v>
      </c>
      <c r="P27" s="358"/>
      <c r="Q27" s="358">
        <f t="shared" si="0"/>
        <v>9497639863</v>
      </c>
    </row>
    <row r="28" spans="1:17" ht="20.25">
      <c r="A28" s="217" t="s">
        <v>36</v>
      </c>
      <c r="C28" s="358">
        <v>1000000</v>
      </c>
      <c r="D28" s="358"/>
      <c r="E28" s="358">
        <v>28837390500</v>
      </c>
      <c r="F28" s="358"/>
      <c r="G28" s="358">
        <v>29495949761</v>
      </c>
      <c r="H28" s="358"/>
      <c r="I28" s="358">
        <v>-658559261</v>
      </c>
      <c r="J28" s="358"/>
      <c r="K28" s="358">
        <v>1000000</v>
      </c>
      <c r="L28" s="358"/>
      <c r="M28" s="358">
        <v>28837390500</v>
      </c>
      <c r="N28" s="358"/>
      <c r="O28" s="358">
        <v>29495949761</v>
      </c>
      <c r="P28" s="358"/>
      <c r="Q28" s="358">
        <f t="shared" si="0"/>
        <v>-658559261</v>
      </c>
    </row>
    <row r="29" spans="1:17" ht="20.25">
      <c r="A29" s="218" t="s">
        <v>37</v>
      </c>
      <c r="C29" s="358">
        <v>900000</v>
      </c>
      <c r="D29" s="358"/>
      <c r="E29" s="358">
        <v>24226986600</v>
      </c>
      <c r="F29" s="358"/>
      <c r="G29" s="358">
        <v>21140461350</v>
      </c>
      <c r="H29" s="358"/>
      <c r="I29" s="358">
        <v>3086525250</v>
      </c>
      <c r="J29" s="358"/>
      <c r="K29" s="358">
        <v>900000</v>
      </c>
      <c r="L29" s="358"/>
      <c r="M29" s="358">
        <v>24226986600</v>
      </c>
      <c r="N29" s="358"/>
      <c r="O29" s="358">
        <v>17195076899</v>
      </c>
      <c r="P29" s="358"/>
      <c r="Q29" s="358">
        <f t="shared" si="0"/>
        <v>7031909701</v>
      </c>
    </row>
    <row r="30" spans="1:17" ht="20.25">
      <c r="A30" s="219" t="s">
        <v>38</v>
      </c>
      <c r="C30" s="358">
        <v>418421</v>
      </c>
      <c r="D30" s="358"/>
      <c r="E30" s="358">
        <v>38556840321</v>
      </c>
      <c r="F30" s="358"/>
      <c r="G30" s="358">
        <v>33752832708</v>
      </c>
      <c r="H30" s="358"/>
      <c r="I30" s="358">
        <v>4804007613</v>
      </c>
      <c r="J30" s="358"/>
      <c r="K30" s="358">
        <v>418421</v>
      </c>
      <c r="L30" s="358"/>
      <c r="M30" s="358">
        <v>38556840321</v>
      </c>
      <c r="N30" s="358"/>
      <c r="O30" s="358">
        <v>31889312364</v>
      </c>
      <c r="P30" s="358"/>
      <c r="Q30" s="358">
        <f t="shared" si="0"/>
        <v>6667527957</v>
      </c>
    </row>
    <row r="31" spans="1:17" ht="20.25">
      <c r="A31" s="220" t="s">
        <v>39</v>
      </c>
      <c r="C31" s="358">
        <v>2000000</v>
      </c>
      <c r="D31" s="358"/>
      <c r="E31" s="358">
        <v>69881715000</v>
      </c>
      <c r="F31" s="358"/>
      <c r="G31" s="358">
        <v>67360416290</v>
      </c>
      <c r="H31" s="358"/>
      <c r="I31" s="358">
        <v>2521298710</v>
      </c>
      <c r="J31" s="358"/>
      <c r="K31" s="358">
        <v>2000000</v>
      </c>
      <c r="L31" s="358"/>
      <c r="M31" s="358">
        <v>69881715000</v>
      </c>
      <c r="N31" s="358"/>
      <c r="O31" s="358">
        <v>67379658124</v>
      </c>
      <c r="P31" s="358"/>
      <c r="Q31" s="358">
        <f t="shared" si="0"/>
        <v>2502056876</v>
      </c>
    </row>
    <row r="32" spans="1:17" ht="20.25">
      <c r="A32" s="221" t="s">
        <v>40</v>
      </c>
      <c r="C32" s="358">
        <v>18286805</v>
      </c>
      <c r="D32" s="358"/>
      <c r="E32" s="358">
        <v>153604087412</v>
      </c>
      <c r="F32" s="358"/>
      <c r="G32" s="358">
        <v>145548769636</v>
      </c>
      <c r="H32" s="358"/>
      <c r="I32" s="358">
        <v>8055317776</v>
      </c>
      <c r="J32" s="358"/>
      <c r="K32" s="358">
        <v>18286805</v>
      </c>
      <c r="L32" s="358"/>
      <c r="M32" s="358">
        <v>153604087412</v>
      </c>
      <c r="N32" s="358"/>
      <c r="O32" s="358">
        <v>138256245029</v>
      </c>
      <c r="P32" s="358"/>
      <c r="Q32" s="358">
        <f t="shared" si="0"/>
        <v>15347842383</v>
      </c>
    </row>
    <row r="33" spans="1:17" ht="20.25">
      <c r="A33" s="222" t="s">
        <v>41</v>
      </c>
      <c r="C33" s="358">
        <v>8154000</v>
      </c>
      <c r="D33" s="358"/>
      <c r="E33" s="358">
        <v>121258036152</v>
      </c>
      <c r="F33" s="358"/>
      <c r="G33" s="358">
        <v>116475800769</v>
      </c>
      <c r="H33" s="358"/>
      <c r="I33" s="358">
        <v>4782235383</v>
      </c>
      <c r="J33" s="358"/>
      <c r="K33" s="358">
        <v>8154000</v>
      </c>
      <c r="L33" s="358"/>
      <c r="M33" s="358">
        <v>121258036152</v>
      </c>
      <c r="N33" s="358"/>
      <c r="O33" s="358">
        <v>109628291700</v>
      </c>
      <c r="P33" s="358"/>
      <c r="Q33" s="358">
        <f t="shared" si="0"/>
        <v>11629744452</v>
      </c>
    </row>
    <row r="34" spans="1:17" ht="20.25">
      <c r="A34" s="223" t="s">
        <v>42</v>
      </c>
      <c r="C34" s="358">
        <v>0</v>
      </c>
      <c r="D34" s="358"/>
      <c r="E34" s="358">
        <v>0</v>
      </c>
      <c r="F34" s="358"/>
      <c r="G34" s="358">
        <v>1104960793</v>
      </c>
      <c r="H34" s="358"/>
      <c r="I34" s="358">
        <v>-1104960793</v>
      </c>
      <c r="J34" s="358"/>
      <c r="K34" s="358"/>
      <c r="L34" s="358"/>
      <c r="M34" s="358"/>
      <c r="N34" s="358"/>
      <c r="O34" s="358"/>
      <c r="P34" s="358"/>
      <c r="Q34" s="358">
        <f t="shared" si="0"/>
        <v>0</v>
      </c>
    </row>
    <row r="35" spans="1:17" ht="20.25">
      <c r="A35" s="224" t="s">
        <v>43</v>
      </c>
      <c r="C35" s="358">
        <v>25072151</v>
      </c>
      <c r="D35" s="358"/>
      <c r="E35" s="358">
        <v>312783294854</v>
      </c>
      <c r="F35" s="358"/>
      <c r="G35" s="358">
        <v>304285478281</v>
      </c>
      <c r="H35" s="358"/>
      <c r="I35" s="358">
        <v>8497816573</v>
      </c>
      <c r="J35" s="358"/>
      <c r="K35" s="358">
        <v>25072151</v>
      </c>
      <c r="L35" s="358"/>
      <c r="M35" s="358">
        <v>312783294854</v>
      </c>
      <c r="N35" s="358"/>
      <c r="O35" s="358">
        <v>273636463323</v>
      </c>
      <c r="P35" s="358"/>
      <c r="Q35" s="358">
        <f t="shared" si="0"/>
        <v>39146831531</v>
      </c>
    </row>
    <row r="36" spans="1:17" ht="20.25">
      <c r="A36" s="225" t="s">
        <v>44</v>
      </c>
      <c r="C36" s="358">
        <v>4800000</v>
      </c>
      <c r="D36" s="358"/>
      <c r="E36" s="358">
        <v>27244922400</v>
      </c>
      <c r="F36" s="358"/>
      <c r="G36" s="358">
        <v>25622632800</v>
      </c>
      <c r="H36" s="358"/>
      <c r="I36" s="358">
        <v>1622289600</v>
      </c>
      <c r="J36" s="358"/>
      <c r="K36" s="358">
        <v>4800000</v>
      </c>
      <c r="L36" s="358"/>
      <c r="M36" s="358">
        <v>27244922400</v>
      </c>
      <c r="N36" s="358"/>
      <c r="O36" s="358">
        <v>30336781200</v>
      </c>
      <c r="P36" s="358"/>
      <c r="Q36" s="358">
        <f t="shared" si="0"/>
        <v>-3091858800</v>
      </c>
    </row>
    <row r="37" spans="1:17" ht="20.25">
      <c r="A37" s="226" t="s">
        <v>45</v>
      </c>
      <c r="C37" s="358">
        <v>1685086</v>
      </c>
      <c r="D37" s="358"/>
      <c r="E37" s="358">
        <v>37772597099</v>
      </c>
      <c r="F37" s="358"/>
      <c r="G37" s="358">
        <v>31591626664</v>
      </c>
      <c r="H37" s="358"/>
      <c r="I37" s="358">
        <v>6180970435</v>
      </c>
      <c r="J37" s="358"/>
      <c r="K37" s="358">
        <v>1685086</v>
      </c>
      <c r="L37" s="358"/>
      <c r="M37" s="358">
        <v>37772597099</v>
      </c>
      <c r="N37" s="358"/>
      <c r="O37" s="358">
        <v>34171218661</v>
      </c>
      <c r="P37" s="358"/>
      <c r="Q37" s="358">
        <f t="shared" si="0"/>
        <v>3601378438</v>
      </c>
    </row>
    <row r="38" spans="1:17" ht="20.25">
      <c r="A38" s="227" t="s">
        <v>46</v>
      </c>
      <c r="C38" s="358">
        <v>4500000</v>
      </c>
      <c r="D38" s="358"/>
      <c r="E38" s="358">
        <v>37038303000</v>
      </c>
      <c r="F38" s="358"/>
      <c r="G38" s="358">
        <v>36769909500</v>
      </c>
      <c r="H38" s="358"/>
      <c r="I38" s="358">
        <v>268393500</v>
      </c>
      <c r="J38" s="358"/>
      <c r="K38" s="358">
        <v>4500000</v>
      </c>
      <c r="L38" s="358"/>
      <c r="M38" s="358">
        <v>37038303000</v>
      </c>
      <c r="N38" s="358"/>
      <c r="O38" s="358">
        <v>36456783749</v>
      </c>
      <c r="P38" s="358"/>
      <c r="Q38" s="358">
        <f t="shared" si="0"/>
        <v>581519251</v>
      </c>
    </row>
    <row r="39" spans="1:17" ht="20.25">
      <c r="A39" s="228" t="s">
        <v>47</v>
      </c>
      <c r="C39" s="358">
        <v>2000000</v>
      </c>
      <c r="D39" s="358"/>
      <c r="E39" s="358">
        <v>67257423000</v>
      </c>
      <c r="F39" s="358"/>
      <c r="G39" s="358">
        <v>61014789000</v>
      </c>
      <c r="H39" s="358"/>
      <c r="I39" s="358">
        <v>6242634000</v>
      </c>
      <c r="J39" s="358"/>
      <c r="K39" s="358">
        <v>2000000</v>
      </c>
      <c r="L39" s="358"/>
      <c r="M39" s="358">
        <v>67257423000</v>
      </c>
      <c r="N39" s="358"/>
      <c r="O39" s="358">
        <v>41036191902</v>
      </c>
      <c r="P39" s="358"/>
      <c r="Q39" s="358">
        <f t="shared" si="0"/>
        <v>26221231098</v>
      </c>
    </row>
    <row r="40" spans="1:17" ht="20.25">
      <c r="A40" s="229" t="s">
        <v>48</v>
      </c>
      <c r="C40" s="358">
        <v>14421504</v>
      </c>
      <c r="D40" s="358"/>
      <c r="E40" s="358">
        <v>108091148226</v>
      </c>
      <c r="F40" s="358"/>
      <c r="G40" s="358">
        <v>108521219108</v>
      </c>
      <c r="H40" s="358"/>
      <c r="I40" s="358">
        <v>-430070882</v>
      </c>
      <c r="J40" s="358"/>
      <c r="K40" s="358">
        <v>14421504</v>
      </c>
      <c r="L40" s="358"/>
      <c r="M40" s="358">
        <v>108091148226</v>
      </c>
      <c r="N40" s="358"/>
      <c r="O40" s="358">
        <v>96980983786</v>
      </c>
      <c r="P40" s="358"/>
      <c r="Q40" s="358">
        <f t="shared" si="0"/>
        <v>11110164440</v>
      </c>
    </row>
    <row r="41" spans="1:17" ht="20.25">
      <c r="A41" s="230" t="s">
        <v>49</v>
      </c>
      <c r="C41" s="358">
        <v>1500000</v>
      </c>
      <c r="D41" s="358"/>
      <c r="E41" s="358">
        <v>25512293250</v>
      </c>
      <c r="F41" s="358"/>
      <c r="G41" s="358">
        <v>26851315357</v>
      </c>
      <c r="H41" s="358"/>
      <c r="I41" s="358">
        <v>-1339022107</v>
      </c>
      <c r="J41" s="358"/>
      <c r="K41" s="358">
        <v>1500000</v>
      </c>
      <c r="L41" s="358"/>
      <c r="M41" s="358">
        <v>25512293250</v>
      </c>
      <c r="N41" s="358"/>
      <c r="O41" s="358">
        <v>26851315357</v>
      </c>
      <c r="P41" s="358"/>
      <c r="Q41" s="358">
        <f t="shared" si="0"/>
        <v>-1339022107</v>
      </c>
    </row>
    <row r="42" spans="1:17" ht="20.25">
      <c r="A42" s="231" t="s">
        <v>50</v>
      </c>
      <c r="C42" s="358">
        <v>8994431</v>
      </c>
      <c r="D42" s="358"/>
      <c r="E42" s="358">
        <v>58294760164</v>
      </c>
      <c r="F42" s="358"/>
      <c r="G42" s="358">
        <v>58623932561</v>
      </c>
      <c r="H42" s="358"/>
      <c r="I42" s="358">
        <v>-329172397</v>
      </c>
      <c r="J42" s="358"/>
      <c r="K42" s="358">
        <v>8994431</v>
      </c>
      <c r="L42" s="358"/>
      <c r="M42" s="358">
        <v>58294760164</v>
      </c>
      <c r="N42" s="358"/>
      <c r="O42" s="358">
        <v>49170522886</v>
      </c>
      <c r="P42" s="358"/>
      <c r="Q42" s="358">
        <f t="shared" si="0"/>
        <v>9124237278</v>
      </c>
    </row>
    <row r="43" spans="1:17" ht="20.25">
      <c r="A43" s="232" t="s">
        <v>51</v>
      </c>
      <c r="C43" s="358">
        <v>2450000</v>
      </c>
      <c r="D43" s="358"/>
      <c r="E43" s="358">
        <v>35727648075</v>
      </c>
      <c r="F43" s="358"/>
      <c r="G43" s="358">
        <v>31595106704</v>
      </c>
      <c r="H43" s="358"/>
      <c r="I43" s="358">
        <v>4132541371</v>
      </c>
      <c r="J43" s="358"/>
      <c r="K43" s="358">
        <v>2450000</v>
      </c>
      <c r="L43" s="358"/>
      <c r="M43" s="358">
        <v>35727648075</v>
      </c>
      <c r="N43" s="358"/>
      <c r="O43" s="358">
        <v>29858279850</v>
      </c>
      <c r="P43" s="358"/>
      <c r="Q43" s="358">
        <f t="shared" si="0"/>
        <v>5869368225</v>
      </c>
    </row>
    <row r="44" spans="1:17" ht="20.25">
      <c r="A44" s="233" t="s">
        <v>52</v>
      </c>
      <c r="C44" s="358">
        <v>1500000</v>
      </c>
      <c r="D44" s="358"/>
      <c r="E44" s="358">
        <v>33728116500</v>
      </c>
      <c r="F44" s="358"/>
      <c r="G44" s="358">
        <v>28110981815</v>
      </c>
      <c r="H44" s="358"/>
      <c r="I44" s="358">
        <v>5617134685</v>
      </c>
      <c r="J44" s="358"/>
      <c r="K44" s="358">
        <v>1500000</v>
      </c>
      <c r="L44" s="358"/>
      <c r="M44" s="358">
        <v>33728116500</v>
      </c>
      <c r="N44" s="358"/>
      <c r="O44" s="358">
        <v>19290215935</v>
      </c>
      <c r="P44" s="358"/>
      <c r="Q44" s="358">
        <f t="shared" si="0"/>
        <v>14437900565</v>
      </c>
    </row>
    <row r="45" spans="1:17" ht="20.25">
      <c r="A45" s="234" t="s">
        <v>54</v>
      </c>
      <c r="C45" s="358">
        <v>14500003</v>
      </c>
      <c r="D45" s="358"/>
      <c r="E45" s="358">
        <v>80572739420</v>
      </c>
      <c r="F45" s="358"/>
      <c r="G45" s="358">
        <v>85763152837</v>
      </c>
      <c r="H45" s="358"/>
      <c r="I45" s="358">
        <v>-5190413417</v>
      </c>
      <c r="J45" s="358"/>
      <c r="K45" s="358">
        <v>14500003</v>
      </c>
      <c r="L45" s="358"/>
      <c r="M45" s="358">
        <v>80572739420</v>
      </c>
      <c r="N45" s="358"/>
      <c r="O45" s="358">
        <v>68032796076</v>
      </c>
      <c r="P45" s="358"/>
      <c r="Q45" s="358">
        <f t="shared" si="0"/>
        <v>12539943344</v>
      </c>
    </row>
    <row r="46" spans="1:17" ht="20.25">
      <c r="A46" s="235" t="s">
        <v>55</v>
      </c>
      <c r="C46" s="358">
        <v>4800000</v>
      </c>
      <c r="D46" s="358"/>
      <c r="E46" s="358">
        <v>147914640000</v>
      </c>
      <c r="F46" s="358"/>
      <c r="G46" s="358">
        <v>146817208800</v>
      </c>
      <c r="H46" s="358"/>
      <c r="I46" s="358">
        <v>1097431200</v>
      </c>
      <c r="J46" s="358"/>
      <c r="K46" s="358">
        <v>4800000</v>
      </c>
      <c r="L46" s="358"/>
      <c r="M46" s="358">
        <v>147914640000</v>
      </c>
      <c r="N46" s="358"/>
      <c r="O46" s="358">
        <v>168097831199</v>
      </c>
      <c r="P46" s="358"/>
      <c r="Q46" s="358">
        <f t="shared" si="0"/>
        <v>-20183191199</v>
      </c>
    </row>
    <row r="47" spans="1:17" ht="20.25">
      <c r="A47" s="236" t="s">
        <v>56</v>
      </c>
      <c r="C47" s="358">
        <v>1565000</v>
      </c>
      <c r="D47" s="358"/>
      <c r="E47" s="358">
        <v>147245892862</v>
      </c>
      <c r="F47" s="358"/>
      <c r="G47" s="358">
        <v>150995101545</v>
      </c>
      <c r="H47" s="358"/>
      <c r="I47" s="358">
        <v>-3749208683</v>
      </c>
      <c r="J47" s="358"/>
      <c r="K47" s="358">
        <v>1565000</v>
      </c>
      <c r="L47" s="358"/>
      <c r="M47" s="358">
        <v>147245892862</v>
      </c>
      <c r="N47" s="358"/>
      <c r="O47" s="358">
        <v>161618705043</v>
      </c>
      <c r="P47" s="358"/>
      <c r="Q47" s="358">
        <f t="shared" si="0"/>
        <v>-14372812181</v>
      </c>
    </row>
    <row r="48" spans="1:17" ht="20.25">
      <c r="A48" s="237" t="s">
        <v>57</v>
      </c>
      <c r="C48" s="358">
        <v>10000000</v>
      </c>
      <c r="D48" s="358"/>
      <c r="E48" s="358">
        <v>167596830000</v>
      </c>
      <c r="F48" s="358"/>
      <c r="G48" s="358">
        <v>154463673131</v>
      </c>
      <c r="H48" s="358"/>
      <c r="I48" s="358">
        <v>13133156869</v>
      </c>
      <c r="J48" s="358"/>
      <c r="K48" s="358">
        <v>10000000</v>
      </c>
      <c r="L48" s="358"/>
      <c r="M48" s="358">
        <v>167596830000</v>
      </c>
      <c r="N48" s="358"/>
      <c r="O48" s="358">
        <v>142310908977</v>
      </c>
      <c r="P48" s="358"/>
      <c r="Q48" s="358">
        <f t="shared" si="0"/>
        <v>25285921023</v>
      </c>
    </row>
    <row r="49" spans="1:17" ht="20.25">
      <c r="A49" s="238" t="s">
        <v>58</v>
      </c>
      <c r="C49" s="358">
        <v>0</v>
      </c>
      <c r="D49" s="358"/>
      <c r="E49" s="358">
        <v>0</v>
      </c>
      <c r="F49" s="358"/>
      <c r="G49" s="358">
        <v>-1579009160</v>
      </c>
      <c r="H49" s="358"/>
      <c r="I49" s="358">
        <v>1579009160</v>
      </c>
      <c r="J49" s="358"/>
      <c r="K49" s="358"/>
      <c r="L49" s="358"/>
      <c r="M49" s="358"/>
      <c r="N49" s="358"/>
      <c r="O49" s="358"/>
      <c r="P49" s="358"/>
      <c r="Q49" s="358">
        <f t="shared" si="0"/>
        <v>0</v>
      </c>
    </row>
    <row r="50" spans="1:17" ht="20.25">
      <c r="A50" s="239" t="s">
        <v>59</v>
      </c>
      <c r="C50" s="358">
        <v>1400000</v>
      </c>
      <c r="D50" s="358"/>
      <c r="E50" s="358">
        <v>30936824100</v>
      </c>
      <c r="F50" s="358"/>
      <c r="G50" s="358">
        <v>31340408400</v>
      </c>
      <c r="H50" s="358"/>
      <c r="I50" s="358">
        <v>-403584300</v>
      </c>
      <c r="J50" s="358"/>
      <c r="K50" s="358">
        <v>1400000</v>
      </c>
      <c r="L50" s="358"/>
      <c r="M50" s="358">
        <v>30936824100</v>
      </c>
      <c r="N50" s="358"/>
      <c r="O50" s="358">
        <v>26429802236</v>
      </c>
      <c r="P50" s="358"/>
      <c r="Q50" s="358">
        <f t="shared" si="0"/>
        <v>4507021864</v>
      </c>
    </row>
    <row r="51" spans="1:17" ht="20.25">
      <c r="A51" s="240" t="s">
        <v>60</v>
      </c>
      <c r="C51" s="358">
        <v>19193261</v>
      </c>
      <c r="D51" s="358"/>
      <c r="E51" s="358">
        <v>323580876206</v>
      </c>
      <c r="F51" s="358"/>
      <c r="G51" s="358">
        <v>304883396331</v>
      </c>
      <c r="H51" s="358"/>
      <c r="I51" s="358">
        <v>18697479875</v>
      </c>
      <c r="J51" s="358"/>
      <c r="K51" s="358">
        <v>19193261</v>
      </c>
      <c r="L51" s="358"/>
      <c r="M51" s="358">
        <v>323580876206</v>
      </c>
      <c r="N51" s="358"/>
      <c r="O51" s="358">
        <v>249417042130</v>
      </c>
      <c r="P51" s="358"/>
      <c r="Q51" s="358">
        <f t="shared" si="0"/>
        <v>74163834076</v>
      </c>
    </row>
    <row r="52" spans="1:17" ht="20.25">
      <c r="A52" s="241" t="s">
        <v>61</v>
      </c>
      <c r="C52" s="358">
        <v>0</v>
      </c>
      <c r="D52" s="358"/>
      <c r="E52" s="358">
        <v>1</v>
      </c>
      <c r="F52" s="358"/>
      <c r="G52" s="358">
        <v>1</v>
      </c>
      <c r="H52" s="358"/>
      <c r="I52" s="358">
        <v>0</v>
      </c>
      <c r="J52" s="358"/>
      <c r="K52" s="358">
        <v>0</v>
      </c>
      <c r="L52" s="358"/>
      <c r="M52" s="358">
        <v>1</v>
      </c>
      <c r="N52" s="358"/>
      <c r="O52" s="358">
        <v>1</v>
      </c>
      <c r="P52" s="358"/>
      <c r="Q52" s="358">
        <f t="shared" si="0"/>
        <v>0</v>
      </c>
    </row>
    <row r="53" spans="1:17" ht="20.25">
      <c r="A53" s="242" t="s">
        <v>62</v>
      </c>
      <c r="C53" s="358">
        <v>23692722</v>
      </c>
      <c r="D53" s="358"/>
      <c r="E53" s="358">
        <v>45525533338</v>
      </c>
      <c r="F53" s="358"/>
      <c r="G53" s="358">
        <v>47739397866</v>
      </c>
      <c r="H53" s="358"/>
      <c r="I53" s="358">
        <v>-2213864528</v>
      </c>
      <c r="J53" s="358"/>
      <c r="K53" s="358">
        <v>23692722</v>
      </c>
      <c r="L53" s="358"/>
      <c r="M53" s="358">
        <v>45525533338</v>
      </c>
      <c r="N53" s="358"/>
      <c r="O53" s="358">
        <v>42989353906</v>
      </c>
      <c r="P53" s="358"/>
      <c r="Q53" s="358">
        <f t="shared" si="0"/>
        <v>2536179432</v>
      </c>
    </row>
    <row r="54" spans="1:17" ht="20.25">
      <c r="A54" s="243" t="s">
        <v>63</v>
      </c>
      <c r="C54" s="358">
        <v>10449077</v>
      </c>
      <c r="D54" s="358"/>
      <c r="E54" s="358">
        <v>111243752463</v>
      </c>
      <c r="F54" s="358"/>
      <c r="G54" s="358">
        <v>106562562331</v>
      </c>
      <c r="H54" s="358"/>
      <c r="I54" s="358">
        <v>4681190132</v>
      </c>
      <c r="J54" s="358"/>
      <c r="K54" s="358">
        <v>10449077</v>
      </c>
      <c r="L54" s="358"/>
      <c r="M54" s="358">
        <v>111243752463</v>
      </c>
      <c r="N54" s="358"/>
      <c r="O54" s="358">
        <v>95818732203</v>
      </c>
      <c r="P54" s="358"/>
      <c r="Q54" s="358">
        <f t="shared" si="0"/>
        <v>15425020260</v>
      </c>
    </row>
    <row r="55" spans="1:17" ht="21" thickBot="1">
      <c r="A55" s="244" t="s">
        <v>64</v>
      </c>
      <c r="C55" s="362">
        <f>SUM(C9:$C$54)</f>
        <v>416946685</v>
      </c>
      <c r="D55" s="358"/>
      <c r="E55" s="362">
        <f>SUM(E9:$E$54)</f>
        <v>3486089196460</v>
      </c>
      <c r="F55" s="358"/>
      <c r="G55" s="362">
        <f>SUM(G9:$G$54)</f>
        <v>3270932348522</v>
      </c>
      <c r="H55" s="358"/>
      <c r="I55" s="362">
        <f>SUM(I9:$I$54)</f>
        <v>215156847938</v>
      </c>
      <c r="J55" s="358"/>
      <c r="K55" s="362">
        <f>SUM(K9:$K$54)</f>
        <v>416946685</v>
      </c>
      <c r="L55" s="358"/>
      <c r="M55" s="362">
        <f>SUM(M9:$M$54)</f>
        <v>3486089196460</v>
      </c>
      <c r="N55" s="358"/>
      <c r="O55" s="362">
        <f>SUM(O9:$O$54)</f>
        <v>3038761074300</v>
      </c>
      <c r="P55" s="358"/>
      <c r="Q55" s="362">
        <f>SUM(Q9:$Q$54)</f>
        <v>447328122160</v>
      </c>
    </row>
    <row r="56" spans="1:17" ht="15.75" thickTop="1">
      <c r="C56" s="245"/>
      <c r="E56" s="246"/>
      <c r="G56" s="247"/>
      <c r="I56" s="248"/>
      <c r="K56" s="249"/>
      <c r="M56" s="250"/>
      <c r="O56" s="251"/>
      <c r="Q56" s="252"/>
    </row>
    <row r="58" spans="1:17">
      <c r="A58" s="422" t="s">
        <v>143</v>
      </c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5"/>
    </row>
    <row r="60" spans="1:17">
      <c r="Q60" s="363"/>
    </row>
    <row r="62" spans="1:17">
      <c r="I62" s="446"/>
      <c r="M62" s="446"/>
      <c r="Q62" s="363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67"/>
  <sheetViews>
    <sheetView rightToLeft="1" view="pageBreakPreview" zoomScale="90" zoomScaleNormal="100" zoomScaleSheetLayoutView="90" workbookViewId="0">
      <selection activeCell="W8" sqref="V8:W8"/>
    </sheetView>
  </sheetViews>
  <sheetFormatPr defaultRowHeight="15"/>
  <cols>
    <col min="1" max="1" width="31.140625" bestFit="1" customWidth="1"/>
    <col min="2" max="2" width="1.42578125" customWidth="1"/>
    <col min="3" max="3" width="18.42578125" bestFit="1" customWidth="1"/>
    <col min="4" max="4" width="1.42578125" customWidth="1"/>
    <col min="5" max="5" width="22" bestFit="1" customWidth="1"/>
    <col min="6" max="6" width="1.42578125" customWidth="1"/>
    <col min="7" max="7" width="20.42578125" bestFit="1" customWidth="1"/>
    <col min="8" max="8" width="1.42578125" customWidth="1"/>
    <col min="9" max="9" width="22" bestFit="1" customWidth="1"/>
    <col min="10" max="10" width="1.42578125" customWidth="1"/>
    <col min="11" max="11" width="23.7109375" bestFit="1" customWidth="1"/>
    <col min="12" max="12" width="1.42578125" customWidth="1"/>
    <col min="13" max="13" width="20.42578125" bestFit="1" customWidth="1"/>
    <col min="14" max="14" width="1.42578125" customWidth="1"/>
    <col min="15" max="15" width="22" bestFit="1" customWidth="1"/>
    <col min="16" max="16" width="1.42578125" customWidth="1"/>
    <col min="17" max="17" width="20.42578125" bestFit="1" customWidth="1"/>
    <col min="18" max="18" width="1.42578125" customWidth="1"/>
    <col min="19" max="19" width="22" bestFit="1" customWidth="1"/>
    <col min="20" max="20" width="1.42578125" customWidth="1"/>
    <col min="21" max="21" width="23.7109375" bestFit="1" customWidth="1"/>
    <col min="22" max="22" width="14.85546875" bestFit="1" customWidth="1"/>
    <col min="23" max="23" width="16" bestFit="1" customWidth="1"/>
  </cols>
  <sheetData>
    <row r="1" spans="1:23" ht="20.100000000000001" customHeight="1">
      <c r="A1" s="429" t="s">
        <v>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3" ht="20.100000000000001" customHeight="1">
      <c r="A2" s="430" t="s">
        <v>90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3" ht="20.100000000000001" customHeight="1">
      <c r="A3" s="431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</row>
    <row r="5" spans="1:23" ht="15.75">
      <c r="A5" s="432" t="s">
        <v>146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7" spans="1:23" ht="15.75">
      <c r="C7" s="433" t="s">
        <v>106</v>
      </c>
      <c r="D7" s="374"/>
      <c r="E7" s="374"/>
      <c r="F7" s="374"/>
      <c r="G7" s="374"/>
      <c r="H7" s="374"/>
      <c r="I7" s="374"/>
      <c r="J7" s="374"/>
      <c r="K7" s="374"/>
      <c r="M7" s="434" t="s">
        <v>7</v>
      </c>
      <c r="N7" s="374"/>
      <c r="O7" s="374"/>
      <c r="P7" s="374"/>
      <c r="Q7" s="374"/>
      <c r="R7" s="374"/>
      <c r="S7" s="374"/>
      <c r="T7" s="374"/>
      <c r="U7" s="374"/>
    </row>
    <row r="8" spans="1:23" ht="31.5" customHeight="1">
      <c r="A8" s="253" t="s">
        <v>147</v>
      </c>
      <c r="C8" s="254" t="s">
        <v>104</v>
      </c>
      <c r="E8" s="255" t="s">
        <v>148</v>
      </c>
      <c r="G8" s="256" t="s">
        <v>149</v>
      </c>
      <c r="I8" s="257" t="s">
        <v>150</v>
      </c>
      <c r="K8" s="258" t="s">
        <v>151</v>
      </c>
      <c r="M8" s="259" t="s">
        <v>104</v>
      </c>
      <c r="O8" s="260" t="s">
        <v>148</v>
      </c>
      <c r="Q8" s="261" t="s">
        <v>149</v>
      </c>
      <c r="S8" s="262" t="s">
        <v>150</v>
      </c>
      <c r="U8" s="263" t="s">
        <v>151</v>
      </c>
      <c r="V8" s="459"/>
      <c r="W8" s="363"/>
    </row>
    <row r="9" spans="1:23" ht="20.25">
      <c r="A9" s="264" t="s">
        <v>152</v>
      </c>
      <c r="C9" s="358">
        <v>0</v>
      </c>
      <c r="D9" s="358"/>
      <c r="E9" s="358">
        <v>82078907310</v>
      </c>
      <c r="F9" s="358"/>
      <c r="G9" s="358">
        <v>0</v>
      </c>
      <c r="H9" s="358"/>
      <c r="I9" s="358">
        <v>82078907310</v>
      </c>
      <c r="K9" s="359">
        <v>0.34373411895218348</v>
      </c>
      <c r="M9" s="358">
        <v>0</v>
      </c>
      <c r="N9" s="358"/>
      <c r="O9" s="358">
        <v>156369354547</v>
      </c>
      <c r="P9" s="358"/>
      <c r="Q9" s="358">
        <v>5539416695</v>
      </c>
      <c r="R9" s="358"/>
      <c r="S9" s="358">
        <v>161908771242</v>
      </c>
      <c r="U9" s="460">
        <v>0.36458930416257246</v>
      </c>
      <c r="W9" s="449"/>
    </row>
    <row r="10" spans="1:23" ht="20.25">
      <c r="A10" s="265" t="s">
        <v>19</v>
      </c>
      <c r="C10" s="358">
        <v>0</v>
      </c>
      <c r="D10" s="358"/>
      <c r="E10" s="358">
        <v>3365853300</v>
      </c>
      <c r="F10" s="358"/>
      <c r="G10" s="358">
        <v>137170490</v>
      </c>
      <c r="H10" s="358"/>
      <c r="I10" s="358">
        <v>3503023790</v>
      </c>
      <c r="K10" s="359">
        <v>1.4670136769443655E-2</v>
      </c>
      <c r="M10" s="358">
        <v>0</v>
      </c>
      <c r="N10" s="358"/>
      <c r="O10" s="358">
        <v>6745623300</v>
      </c>
      <c r="P10" s="358"/>
      <c r="Q10" s="358">
        <v>769288639</v>
      </c>
      <c r="R10" s="358"/>
      <c r="S10" s="358">
        <v>7514911939</v>
      </c>
      <c r="U10" s="460">
        <v>1.692222412452158E-2</v>
      </c>
      <c r="W10" s="449"/>
    </row>
    <row r="11" spans="1:23" ht="20.25">
      <c r="A11" s="266" t="s">
        <v>22</v>
      </c>
      <c r="C11" s="358">
        <v>0</v>
      </c>
      <c r="D11" s="358"/>
      <c r="E11" s="358">
        <v>16372407929</v>
      </c>
      <c r="F11" s="358"/>
      <c r="G11" s="358">
        <v>0</v>
      </c>
      <c r="H11" s="358"/>
      <c r="I11" s="358">
        <v>16372407929</v>
      </c>
      <c r="K11" s="359">
        <v>6.8565181957714799E-2</v>
      </c>
      <c r="M11" s="358">
        <v>0</v>
      </c>
      <c r="N11" s="358"/>
      <c r="O11" s="358">
        <v>5047529065</v>
      </c>
      <c r="P11" s="358"/>
      <c r="Q11" s="358">
        <v>0</v>
      </c>
      <c r="R11" s="358"/>
      <c r="S11" s="358">
        <v>5047529065</v>
      </c>
      <c r="U11" s="460">
        <v>1.1366123622778336E-2</v>
      </c>
      <c r="W11" s="449"/>
    </row>
    <row r="12" spans="1:23" ht="20.25">
      <c r="A12" s="267" t="s">
        <v>23</v>
      </c>
      <c r="C12" s="358">
        <v>0</v>
      </c>
      <c r="D12" s="358"/>
      <c r="E12" s="358">
        <v>-2102845677</v>
      </c>
      <c r="F12" s="358"/>
      <c r="G12" s="358">
        <v>765470289</v>
      </c>
      <c r="H12" s="358"/>
      <c r="I12" s="358">
        <v>-1337375388</v>
      </c>
      <c r="K12" s="359">
        <v>-5.6007269805175303E-3</v>
      </c>
      <c r="M12" s="358">
        <v>0</v>
      </c>
      <c r="N12" s="358"/>
      <c r="O12" s="358">
        <v>6759217591</v>
      </c>
      <c r="P12" s="358"/>
      <c r="Q12" s="358">
        <v>765470289</v>
      </c>
      <c r="R12" s="358"/>
      <c r="S12" s="358">
        <v>7524687880</v>
      </c>
      <c r="U12" s="460">
        <v>1.69442377776386E-2</v>
      </c>
      <c r="W12" s="449"/>
    </row>
    <row r="13" spans="1:23" ht="20.25">
      <c r="A13" s="268" t="s">
        <v>25</v>
      </c>
      <c r="C13" s="358">
        <v>0</v>
      </c>
      <c r="D13" s="358"/>
      <c r="E13" s="358">
        <v>-3375042763</v>
      </c>
      <c r="F13" s="358"/>
      <c r="G13" s="358">
        <v>2175918246</v>
      </c>
      <c r="H13" s="358"/>
      <c r="I13" s="358">
        <v>-1199124517</v>
      </c>
      <c r="K13" s="359">
        <v>-5.0217531260280312E-3</v>
      </c>
      <c r="M13" s="358">
        <v>139922860</v>
      </c>
      <c r="N13" s="358"/>
      <c r="O13" s="358">
        <v>0</v>
      </c>
      <c r="P13" s="358"/>
      <c r="Q13" s="358">
        <v>2175918246</v>
      </c>
      <c r="R13" s="358"/>
      <c r="S13" s="358">
        <v>2315841106</v>
      </c>
      <c r="U13" s="460">
        <v>5.2148558160918105E-3</v>
      </c>
      <c r="W13" s="449"/>
    </row>
    <row r="14" spans="1:23" ht="20.25">
      <c r="A14" s="269" t="s">
        <v>26</v>
      </c>
      <c r="C14" s="358">
        <v>0</v>
      </c>
      <c r="D14" s="358"/>
      <c r="E14" s="358">
        <v>2718766513</v>
      </c>
      <c r="F14" s="358"/>
      <c r="G14" s="358">
        <v>689541939</v>
      </c>
      <c r="H14" s="358"/>
      <c r="I14" s="358">
        <v>3408308452</v>
      </c>
      <c r="K14" s="359">
        <v>1.4273483179310861E-2</v>
      </c>
      <c r="M14" s="358">
        <v>0</v>
      </c>
      <c r="N14" s="358"/>
      <c r="O14" s="358">
        <v>487084500</v>
      </c>
      <c r="P14" s="358"/>
      <c r="Q14" s="358">
        <v>-487207770</v>
      </c>
      <c r="R14" s="358"/>
      <c r="S14" s="358">
        <v>-123270</v>
      </c>
      <c r="U14" s="460">
        <v>-2.7758177138498271E-7</v>
      </c>
      <c r="W14" s="449"/>
    </row>
    <row r="15" spans="1:23" ht="20.25">
      <c r="A15" s="270" t="s">
        <v>27</v>
      </c>
      <c r="C15" s="358">
        <v>0</v>
      </c>
      <c r="D15" s="358"/>
      <c r="E15" s="358">
        <v>320929043</v>
      </c>
      <c r="F15" s="358"/>
      <c r="G15" s="358">
        <v>0</v>
      </c>
      <c r="H15" s="358"/>
      <c r="I15" s="358">
        <v>320929043</v>
      </c>
      <c r="K15" s="359">
        <v>1.3440025635956825E-3</v>
      </c>
      <c r="M15" s="358">
        <v>0</v>
      </c>
      <c r="N15" s="358"/>
      <c r="O15" s="358">
        <v>11555196052</v>
      </c>
      <c r="P15" s="358"/>
      <c r="Q15" s="358">
        <v>6223193448</v>
      </c>
      <c r="R15" s="358"/>
      <c r="S15" s="358">
        <v>17778389500</v>
      </c>
      <c r="U15" s="460">
        <v>4.0033721503870988E-2</v>
      </c>
      <c r="W15" s="449"/>
    </row>
    <row r="16" spans="1:23" ht="20.25">
      <c r="A16" s="271" t="s">
        <v>28</v>
      </c>
      <c r="C16" s="358">
        <v>0</v>
      </c>
      <c r="D16" s="358"/>
      <c r="E16" s="358">
        <v>3140211107</v>
      </c>
      <c r="F16" s="358"/>
      <c r="G16" s="358">
        <v>0</v>
      </c>
      <c r="H16" s="358"/>
      <c r="I16" s="358">
        <v>3140211107</v>
      </c>
      <c r="K16" s="359">
        <v>1.3150731820926647E-2</v>
      </c>
      <c r="M16" s="358">
        <v>4541072850</v>
      </c>
      <c r="N16" s="358"/>
      <c r="O16" s="358">
        <v>2835341682</v>
      </c>
      <c r="P16" s="358"/>
      <c r="Q16" s="358">
        <v>-81819470</v>
      </c>
      <c r="R16" s="358"/>
      <c r="S16" s="358">
        <v>7294595062</v>
      </c>
      <c r="U16" s="460">
        <v>1.6426110317563948E-2</v>
      </c>
      <c r="W16" s="449"/>
    </row>
    <row r="17" spans="1:23" ht="20.25">
      <c r="A17" s="272" t="s">
        <v>29</v>
      </c>
      <c r="C17" s="358">
        <v>0</v>
      </c>
      <c r="D17" s="358"/>
      <c r="E17" s="358">
        <v>2982150000</v>
      </c>
      <c r="F17" s="358"/>
      <c r="G17" s="358">
        <v>0</v>
      </c>
      <c r="H17" s="358"/>
      <c r="I17" s="358">
        <v>2982150000</v>
      </c>
      <c r="K17" s="359">
        <v>1.2488795677575571E-2</v>
      </c>
      <c r="M17" s="358">
        <v>0</v>
      </c>
      <c r="N17" s="358"/>
      <c r="O17" s="358">
        <v>2265279075</v>
      </c>
      <c r="P17" s="358"/>
      <c r="Q17" s="358">
        <v>0</v>
      </c>
      <c r="R17" s="358"/>
      <c r="S17" s="358">
        <v>2265279075</v>
      </c>
      <c r="U17" s="460">
        <v>5.1009992562653936E-3</v>
      </c>
      <c r="W17" s="449"/>
    </row>
    <row r="18" spans="1:23" ht="20.25">
      <c r="A18" s="273" t="s">
        <v>30</v>
      </c>
      <c r="C18" s="358">
        <v>0</v>
      </c>
      <c r="D18" s="358"/>
      <c r="E18" s="358">
        <v>4374339387</v>
      </c>
      <c r="F18" s="358"/>
      <c r="G18" s="358">
        <v>1481016653</v>
      </c>
      <c r="H18" s="358"/>
      <c r="I18" s="358">
        <v>5855356040</v>
      </c>
      <c r="K18" s="359">
        <v>2.4521350436100802E-2</v>
      </c>
      <c r="M18" s="358">
        <v>0</v>
      </c>
      <c r="N18" s="358"/>
      <c r="O18" s="358">
        <v>10929356125</v>
      </c>
      <c r="P18" s="358"/>
      <c r="Q18" s="358">
        <v>1481016653</v>
      </c>
      <c r="R18" s="358"/>
      <c r="S18" s="358">
        <v>12410372778</v>
      </c>
      <c r="U18" s="460">
        <v>2.794591757333665E-2</v>
      </c>
      <c r="W18" s="449"/>
    </row>
    <row r="19" spans="1:23" ht="20.25">
      <c r="A19" s="274" t="s">
        <v>31</v>
      </c>
      <c r="C19" s="358">
        <v>0</v>
      </c>
      <c r="D19" s="358"/>
      <c r="E19" s="358">
        <v>4698874350</v>
      </c>
      <c r="F19" s="358"/>
      <c r="G19" s="358">
        <v>0</v>
      </c>
      <c r="H19" s="358"/>
      <c r="I19" s="358">
        <v>4698874350</v>
      </c>
      <c r="K19" s="359">
        <v>1.9678179055966576E-2</v>
      </c>
      <c r="M19" s="358">
        <v>0</v>
      </c>
      <c r="N19" s="358"/>
      <c r="O19" s="358">
        <v>8502965809</v>
      </c>
      <c r="P19" s="358"/>
      <c r="Q19" s="358">
        <v>0</v>
      </c>
      <c r="R19" s="358"/>
      <c r="S19" s="358">
        <v>8502965809</v>
      </c>
      <c r="U19" s="460">
        <v>1.9147142948715522E-2</v>
      </c>
      <c r="W19" s="449"/>
    </row>
    <row r="20" spans="1:23" ht="20.25">
      <c r="A20" s="275" t="s">
        <v>32</v>
      </c>
      <c r="C20" s="358">
        <v>0</v>
      </c>
      <c r="D20" s="358"/>
      <c r="E20" s="358">
        <v>10606261625</v>
      </c>
      <c r="F20" s="358"/>
      <c r="G20" s="358">
        <v>-844620355</v>
      </c>
      <c r="H20" s="358"/>
      <c r="I20" s="358">
        <v>9761641270</v>
      </c>
      <c r="K20" s="359">
        <v>4.0880285464788592E-2</v>
      </c>
      <c r="M20" s="358">
        <v>36091000000</v>
      </c>
      <c r="N20" s="358"/>
      <c r="O20" s="358">
        <v>-17614830407</v>
      </c>
      <c r="P20" s="358"/>
      <c r="Q20" s="358">
        <v>-4648618432</v>
      </c>
      <c r="R20" s="358"/>
      <c r="S20" s="358">
        <v>13827551161</v>
      </c>
      <c r="U20" s="460">
        <v>3.113714727984793E-2</v>
      </c>
      <c r="W20" s="449"/>
    </row>
    <row r="21" spans="1:23" ht="20.25">
      <c r="A21" s="276" t="s">
        <v>33</v>
      </c>
      <c r="C21" s="358">
        <v>0</v>
      </c>
      <c r="D21" s="358"/>
      <c r="E21" s="358">
        <v>-687640906</v>
      </c>
      <c r="F21" s="358"/>
      <c r="G21" s="358">
        <v>596233051</v>
      </c>
      <c r="H21" s="358"/>
      <c r="I21" s="358">
        <v>-91407855</v>
      </c>
      <c r="K21" s="359">
        <v>-3.8280234878207149E-4</v>
      </c>
      <c r="M21" s="358">
        <v>0</v>
      </c>
      <c r="N21" s="358"/>
      <c r="O21" s="358">
        <v>0</v>
      </c>
      <c r="P21" s="358"/>
      <c r="Q21" s="358">
        <v>-9752104118</v>
      </c>
      <c r="R21" s="358"/>
      <c r="S21" s="358">
        <v>-9752104118</v>
      </c>
      <c r="U21" s="460">
        <v>-2.1959976764867561E-2</v>
      </c>
      <c r="W21" s="449"/>
    </row>
    <row r="22" spans="1:23" ht="20.25">
      <c r="A22" s="277" t="s">
        <v>34</v>
      </c>
      <c r="C22" s="358">
        <v>0</v>
      </c>
      <c r="D22" s="358"/>
      <c r="E22" s="358">
        <v>9074461716</v>
      </c>
      <c r="F22" s="358"/>
      <c r="G22" s="358">
        <v>-7200321686</v>
      </c>
      <c r="H22" s="358"/>
      <c r="I22" s="358">
        <v>1874140030</v>
      </c>
      <c r="K22" s="359">
        <v>7.8486165705398282E-3</v>
      </c>
      <c r="M22" s="358">
        <v>8177883120</v>
      </c>
      <c r="N22" s="358"/>
      <c r="O22" s="358">
        <v>-4135095545</v>
      </c>
      <c r="P22" s="358"/>
      <c r="Q22" s="358">
        <v>-8943790589</v>
      </c>
      <c r="R22" s="358"/>
      <c r="S22" s="358">
        <v>-4901003014</v>
      </c>
      <c r="U22" s="460">
        <v>-1.1036173425726123E-2</v>
      </c>
      <c r="W22" s="449"/>
    </row>
    <row r="23" spans="1:23" ht="20.25">
      <c r="A23" s="278" t="s">
        <v>35</v>
      </c>
      <c r="C23" s="358">
        <v>0</v>
      </c>
      <c r="D23" s="358"/>
      <c r="E23" s="358">
        <v>2008639240</v>
      </c>
      <c r="F23" s="358"/>
      <c r="G23" s="358">
        <v>0</v>
      </c>
      <c r="H23" s="358"/>
      <c r="I23" s="358">
        <v>2008639240</v>
      </c>
      <c r="K23" s="359">
        <v>8.4118790330200283E-3</v>
      </c>
      <c r="M23" s="358">
        <v>15311912000</v>
      </c>
      <c r="N23" s="358"/>
      <c r="O23" s="358">
        <v>9497639863</v>
      </c>
      <c r="P23" s="358"/>
      <c r="Q23" s="358">
        <v>1567548220</v>
      </c>
      <c r="R23" s="358"/>
      <c r="S23" s="358">
        <v>26377100083</v>
      </c>
      <c r="U23" s="460">
        <v>5.9396464387426906E-2</v>
      </c>
      <c r="W23" s="449"/>
    </row>
    <row r="24" spans="1:23" ht="20.25">
      <c r="A24" s="279" t="s">
        <v>36</v>
      </c>
      <c r="C24" s="358">
        <v>0</v>
      </c>
      <c r="D24" s="358"/>
      <c r="E24" s="358">
        <v>-658559261</v>
      </c>
      <c r="F24" s="358"/>
      <c r="G24" s="358">
        <v>0</v>
      </c>
      <c r="H24" s="358"/>
      <c r="I24" s="358">
        <v>-658559261</v>
      </c>
      <c r="K24" s="359">
        <v>-2.7579471361950814E-3</v>
      </c>
      <c r="M24" s="358">
        <v>0</v>
      </c>
      <c r="N24" s="358"/>
      <c r="O24" s="358">
        <v>-658559261</v>
      </c>
      <c r="P24" s="358"/>
      <c r="Q24" s="358">
        <v>0</v>
      </c>
      <c r="R24" s="358"/>
      <c r="S24" s="358">
        <v>-658559261</v>
      </c>
      <c r="U24" s="460">
        <v>-1.4829564876317446E-3</v>
      </c>
      <c r="W24" s="449"/>
    </row>
    <row r="25" spans="1:23" ht="20.25">
      <c r="A25" s="280" t="s">
        <v>37</v>
      </c>
      <c r="C25" s="358">
        <v>0</v>
      </c>
      <c r="D25" s="358"/>
      <c r="E25" s="358">
        <v>3086525250</v>
      </c>
      <c r="F25" s="358"/>
      <c r="G25" s="358">
        <v>0</v>
      </c>
      <c r="H25" s="358"/>
      <c r="I25" s="358">
        <v>3086525250</v>
      </c>
      <c r="K25" s="359">
        <v>1.2925903526290717E-2</v>
      </c>
      <c r="M25" s="358">
        <v>0</v>
      </c>
      <c r="N25" s="358"/>
      <c r="O25" s="358">
        <v>7031909701</v>
      </c>
      <c r="P25" s="358"/>
      <c r="Q25" s="358">
        <v>134669299</v>
      </c>
      <c r="R25" s="358"/>
      <c r="S25" s="358">
        <v>7166579000</v>
      </c>
      <c r="U25" s="460">
        <v>1.6137841271926811E-2</v>
      </c>
      <c r="W25" s="449"/>
    </row>
    <row r="26" spans="1:23" ht="20.25">
      <c r="A26" s="281" t="s">
        <v>38</v>
      </c>
      <c r="C26" s="358">
        <v>0</v>
      </c>
      <c r="D26" s="358"/>
      <c r="E26" s="358">
        <v>4804007613</v>
      </c>
      <c r="F26" s="358"/>
      <c r="G26" s="358">
        <v>0</v>
      </c>
      <c r="H26" s="358"/>
      <c r="I26" s="358">
        <v>4804007613</v>
      </c>
      <c r="K26" s="359">
        <v>2.0118461349118769E-2</v>
      </c>
      <c r="M26" s="358">
        <v>0</v>
      </c>
      <c r="N26" s="358"/>
      <c r="O26" s="358">
        <v>6667527957</v>
      </c>
      <c r="P26" s="358"/>
      <c r="Q26" s="358">
        <v>0</v>
      </c>
      <c r="R26" s="358"/>
      <c r="S26" s="358">
        <v>6667527957</v>
      </c>
      <c r="U26" s="460">
        <v>1.5014068476214447E-2</v>
      </c>
      <c r="W26" s="449"/>
    </row>
    <row r="27" spans="1:23" ht="20.25">
      <c r="A27" s="282" t="s">
        <v>39</v>
      </c>
      <c r="C27" s="358">
        <v>0</v>
      </c>
      <c r="D27" s="358"/>
      <c r="E27" s="358">
        <v>2521298710</v>
      </c>
      <c r="F27" s="358"/>
      <c r="G27" s="358">
        <v>0</v>
      </c>
      <c r="H27" s="358"/>
      <c r="I27" s="358">
        <v>2521298710</v>
      </c>
      <c r="K27" s="359">
        <v>1.05588197881813E-2</v>
      </c>
      <c r="M27" s="358">
        <v>0</v>
      </c>
      <c r="N27" s="358"/>
      <c r="O27" s="358">
        <v>2502056876</v>
      </c>
      <c r="P27" s="358"/>
      <c r="Q27" s="358">
        <v>-2891545023</v>
      </c>
      <c r="R27" s="358"/>
      <c r="S27" s="358">
        <v>-389488147</v>
      </c>
      <c r="U27" s="460">
        <v>-8.7705694635932942E-4</v>
      </c>
      <c r="W27" s="449"/>
    </row>
    <row r="28" spans="1:23" ht="20.25">
      <c r="A28" s="283" t="s">
        <v>41</v>
      </c>
      <c r="C28" s="358">
        <v>0</v>
      </c>
      <c r="D28" s="358"/>
      <c r="E28" s="358">
        <v>4782235383</v>
      </c>
      <c r="F28" s="358"/>
      <c r="G28" s="358">
        <v>0</v>
      </c>
      <c r="H28" s="358"/>
      <c r="I28" s="358">
        <v>4782235383</v>
      </c>
      <c r="K28" s="359">
        <v>2.0027282524473736E-2</v>
      </c>
      <c r="M28" s="358">
        <v>0</v>
      </c>
      <c r="N28" s="358"/>
      <c r="O28" s="358">
        <v>11629744452</v>
      </c>
      <c r="P28" s="358"/>
      <c r="Q28" s="358">
        <v>0</v>
      </c>
      <c r="R28" s="358"/>
      <c r="S28" s="358">
        <v>11629744452</v>
      </c>
      <c r="U28" s="460">
        <v>2.6188083602992091E-2</v>
      </c>
      <c r="W28" s="449"/>
    </row>
    <row r="29" spans="1:23" ht="20.25">
      <c r="A29" s="284" t="s">
        <v>42</v>
      </c>
      <c r="C29" s="358">
        <v>0</v>
      </c>
      <c r="D29" s="358"/>
      <c r="E29" s="358">
        <v>-1104960793</v>
      </c>
      <c r="F29" s="358"/>
      <c r="G29" s="358">
        <v>10259504473</v>
      </c>
      <c r="H29" s="358"/>
      <c r="I29" s="358">
        <v>9154543680</v>
      </c>
      <c r="K29" s="359">
        <v>3.8337852066784285E-2</v>
      </c>
      <c r="M29" s="358">
        <v>0</v>
      </c>
      <c r="N29" s="358"/>
      <c r="O29" s="358">
        <v>0</v>
      </c>
      <c r="P29" s="358"/>
      <c r="Q29" s="358">
        <v>10259504473</v>
      </c>
      <c r="R29" s="358"/>
      <c r="S29" s="358">
        <v>10259504473</v>
      </c>
      <c r="U29" s="460">
        <v>2.3102550702908196E-2</v>
      </c>
      <c r="W29" s="449"/>
    </row>
    <row r="30" spans="1:23" ht="20.25">
      <c r="A30" s="285" t="s">
        <v>43</v>
      </c>
      <c r="C30" s="358">
        <v>0</v>
      </c>
      <c r="D30" s="358"/>
      <c r="E30" s="358">
        <v>8497816573</v>
      </c>
      <c r="F30" s="358"/>
      <c r="G30" s="358">
        <v>0</v>
      </c>
      <c r="H30" s="358"/>
      <c r="I30" s="358">
        <v>8497816573</v>
      </c>
      <c r="K30" s="359">
        <v>3.5587577715980902E-2</v>
      </c>
      <c r="M30" s="358">
        <v>0</v>
      </c>
      <c r="N30" s="358"/>
      <c r="O30" s="358">
        <v>39146831531</v>
      </c>
      <c r="P30" s="358"/>
      <c r="Q30" s="358">
        <v>-784394897</v>
      </c>
      <c r="R30" s="358"/>
      <c r="S30" s="358">
        <v>38362436634</v>
      </c>
      <c r="U30" s="460">
        <v>8.6385277159973017E-2</v>
      </c>
      <c r="W30" s="449"/>
    </row>
    <row r="31" spans="1:23" ht="20.25">
      <c r="A31" s="286" t="s">
        <v>44</v>
      </c>
      <c r="C31" s="358">
        <v>0</v>
      </c>
      <c r="D31" s="358"/>
      <c r="E31" s="358">
        <v>1622289600</v>
      </c>
      <c r="F31" s="358"/>
      <c r="G31" s="358">
        <v>0</v>
      </c>
      <c r="H31" s="358"/>
      <c r="I31" s="358">
        <v>1622289600</v>
      </c>
      <c r="K31" s="359">
        <v>6.7939048486011103E-3</v>
      </c>
      <c r="M31" s="358">
        <v>1680000000</v>
      </c>
      <c r="N31" s="358"/>
      <c r="O31" s="358">
        <v>-3091858800</v>
      </c>
      <c r="P31" s="358"/>
      <c r="Q31" s="358">
        <v>0</v>
      </c>
      <c r="R31" s="358"/>
      <c r="S31" s="358">
        <v>-1411858800</v>
      </c>
      <c r="U31" s="460">
        <v>-3.1792509665731811E-3</v>
      </c>
      <c r="W31" s="449"/>
    </row>
    <row r="32" spans="1:23" ht="20.25">
      <c r="A32" s="287" t="s">
        <v>45</v>
      </c>
      <c r="C32" s="358">
        <v>0</v>
      </c>
      <c r="D32" s="358"/>
      <c r="E32" s="358">
        <v>6180970435</v>
      </c>
      <c r="F32" s="358"/>
      <c r="G32" s="358">
        <v>0</v>
      </c>
      <c r="H32" s="358"/>
      <c r="I32" s="358">
        <v>6180970435</v>
      </c>
      <c r="K32" s="359">
        <v>2.5884974549184446E-2</v>
      </c>
      <c r="M32" s="358">
        <v>0</v>
      </c>
      <c r="N32" s="358"/>
      <c r="O32" s="358">
        <v>3601378438</v>
      </c>
      <c r="P32" s="358"/>
      <c r="Q32" s="358">
        <v>0</v>
      </c>
      <c r="R32" s="358"/>
      <c r="S32" s="358">
        <v>3601378438</v>
      </c>
      <c r="U32" s="460">
        <v>8.1096536565889686E-3</v>
      </c>
      <c r="W32" s="449"/>
    </row>
    <row r="33" spans="1:23" ht="20.25">
      <c r="A33" s="288" t="s">
        <v>46</v>
      </c>
      <c r="C33" s="358">
        <v>0</v>
      </c>
      <c r="D33" s="358"/>
      <c r="E33" s="358">
        <v>268393500</v>
      </c>
      <c r="F33" s="358"/>
      <c r="G33" s="358">
        <v>0</v>
      </c>
      <c r="H33" s="358"/>
      <c r="I33" s="358">
        <v>268393500</v>
      </c>
      <c r="K33" s="359">
        <v>1.1239916109818014E-3</v>
      </c>
      <c r="M33" s="358">
        <v>0</v>
      </c>
      <c r="N33" s="358"/>
      <c r="O33" s="358">
        <v>581519251</v>
      </c>
      <c r="P33" s="358"/>
      <c r="Q33" s="358">
        <v>-2834537171</v>
      </c>
      <c r="R33" s="358"/>
      <c r="S33" s="358">
        <v>-2253017920</v>
      </c>
      <c r="U33" s="460">
        <v>-5.0733893501720556E-3</v>
      </c>
      <c r="W33" s="449"/>
    </row>
    <row r="34" spans="1:23" ht="20.25">
      <c r="A34" s="289" t="s">
        <v>47</v>
      </c>
      <c r="C34" s="358">
        <v>0</v>
      </c>
      <c r="D34" s="358"/>
      <c r="E34" s="358">
        <v>6242634000</v>
      </c>
      <c r="F34" s="358"/>
      <c r="G34" s="358">
        <v>0</v>
      </c>
      <c r="H34" s="358"/>
      <c r="I34" s="358">
        <v>6242634000</v>
      </c>
      <c r="K34" s="359">
        <v>2.6143212285058195E-2</v>
      </c>
      <c r="M34" s="358">
        <v>0</v>
      </c>
      <c r="N34" s="358"/>
      <c r="O34" s="358">
        <v>26221231098</v>
      </c>
      <c r="P34" s="358"/>
      <c r="Q34" s="358">
        <v>0</v>
      </c>
      <c r="R34" s="358"/>
      <c r="S34" s="358">
        <v>26221231098</v>
      </c>
      <c r="U34" s="460">
        <v>5.904547559079934E-2</v>
      </c>
      <c r="W34" s="449"/>
    </row>
    <row r="35" spans="1:23" ht="20.25">
      <c r="A35" s="290" t="s">
        <v>48</v>
      </c>
      <c r="C35" s="358">
        <v>0</v>
      </c>
      <c r="D35" s="358"/>
      <c r="E35" s="358">
        <v>-430070882</v>
      </c>
      <c r="F35" s="358"/>
      <c r="G35" s="358">
        <v>0</v>
      </c>
      <c r="H35" s="358"/>
      <c r="I35" s="358">
        <v>-430070882</v>
      </c>
      <c r="K35" s="359">
        <v>-1.8010721701365504E-3</v>
      </c>
      <c r="M35" s="358">
        <v>0</v>
      </c>
      <c r="N35" s="358"/>
      <c r="O35" s="358">
        <v>11110164440</v>
      </c>
      <c r="P35" s="358"/>
      <c r="Q35" s="358">
        <v>-2223569354</v>
      </c>
      <c r="R35" s="358"/>
      <c r="S35" s="358">
        <v>8886595086</v>
      </c>
      <c r="U35" s="460">
        <v>2.0011006778234468E-2</v>
      </c>
      <c r="W35" s="449"/>
    </row>
    <row r="36" spans="1:23" ht="20.25">
      <c r="A36" s="291" t="s">
        <v>49</v>
      </c>
      <c r="C36" s="358">
        <v>0</v>
      </c>
      <c r="D36" s="358"/>
      <c r="E36" s="358">
        <v>-1339022107</v>
      </c>
      <c r="F36" s="358"/>
      <c r="G36" s="358">
        <v>0</v>
      </c>
      <c r="H36" s="358"/>
      <c r="I36" s="358">
        <v>-1339022107</v>
      </c>
      <c r="K36" s="359">
        <v>-5.6076231920190915E-3</v>
      </c>
      <c r="M36" s="358">
        <v>0</v>
      </c>
      <c r="N36" s="358"/>
      <c r="O36" s="358">
        <v>-1339022107</v>
      </c>
      <c r="P36" s="358"/>
      <c r="Q36" s="358">
        <v>0</v>
      </c>
      <c r="R36" s="358"/>
      <c r="S36" s="358">
        <v>-1339022107</v>
      </c>
      <c r="U36" s="460">
        <v>-3.0152358918204905E-3</v>
      </c>
      <c r="W36" s="449"/>
    </row>
    <row r="37" spans="1:23" ht="20.25">
      <c r="A37" s="292" t="s">
        <v>50</v>
      </c>
      <c r="C37" s="358">
        <v>0</v>
      </c>
      <c r="D37" s="358"/>
      <c r="E37" s="358">
        <v>-329172397</v>
      </c>
      <c r="F37" s="358"/>
      <c r="G37" s="358">
        <v>1748068605</v>
      </c>
      <c r="H37" s="358"/>
      <c r="I37" s="358">
        <v>1418896208</v>
      </c>
      <c r="K37" s="359">
        <v>5.9421239137530868E-3</v>
      </c>
      <c r="M37" s="358">
        <v>6662</v>
      </c>
      <c r="N37" s="358"/>
      <c r="O37" s="358">
        <v>9124237278</v>
      </c>
      <c r="P37" s="358"/>
      <c r="Q37" s="358">
        <v>-3231990521</v>
      </c>
      <c r="R37" s="358"/>
      <c r="S37" s="358">
        <v>5892253419</v>
      </c>
      <c r="U37" s="460">
        <v>1.3268290269288883E-2</v>
      </c>
      <c r="W37" s="449"/>
    </row>
    <row r="38" spans="1:23" ht="20.25">
      <c r="A38" s="293" t="s">
        <v>51</v>
      </c>
      <c r="C38" s="358">
        <v>0</v>
      </c>
      <c r="D38" s="358"/>
      <c r="E38" s="358">
        <v>4132541371</v>
      </c>
      <c r="F38" s="358"/>
      <c r="G38" s="358">
        <v>165478334</v>
      </c>
      <c r="H38" s="358"/>
      <c r="I38" s="358">
        <v>4298019705</v>
      </c>
      <c r="K38" s="359">
        <v>1.7999460092194768E-2</v>
      </c>
      <c r="M38" s="358">
        <v>1660</v>
      </c>
      <c r="N38" s="358"/>
      <c r="O38" s="358">
        <v>5869368225</v>
      </c>
      <c r="P38" s="358"/>
      <c r="Q38" s="358">
        <v>-801659514</v>
      </c>
      <c r="R38" s="358"/>
      <c r="S38" s="358">
        <v>5067710371</v>
      </c>
      <c r="U38" s="460">
        <v>1.1411568278155496E-2</v>
      </c>
      <c r="W38" s="449"/>
    </row>
    <row r="39" spans="1:23" ht="20.25">
      <c r="A39" s="294" t="s">
        <v>52</v>
      </c>
      <c r="C39" s="358">
        <v>0</v>
      </c>
      <c r="D39" s="358"/>
      <c r="E39" s="358">
        <v>5617134685</v>
      </c>
      <c r="F39" s="358"/>
      <c r="G39" s="358">
        <v>11667071045</v>
      </c>
      <c r="H39" s="358"/>
      <c r="I39" s="358">
        <v>17284205730</v>
      </c>
      <c r="K39" s="359">
        <v>7.2383654011753576E-2</v>
      </c>
      <c r="M39" s="358">
        <v>0</v>
      </c>
      <c r="N39" s="358"/>
      <c r="O39" s="358">
        <v>14437900565</v>
      </c>
      <c r="P39" s="358"/>
      <c r="Q39" s="358">
        <v>9780385945</v>
      </c>
      <c r="R39" s="358"/>
      <c r="S39" s="358">
        <v>24218286510</v>
      </c>
      <c r="U39" s="460">
        <v>5.4535206208767992E-2</v>
      </c>
      <c r="W39" s="449"/>
    </row>
    <row r="40" spans="1:23" ht="20.25">
      <c r="A40" s="295" t="s">
        <v>54</v>
      </c>
      <c r="C40" s="358">
        <v>0</v>
      </c>
      <c r="D40" s="358"/>
      <c r="E40" s="358">
        <v>-5190413417</v>
      </c>
      <c r="F40" s="358"/>
      <c r="G40" s="358">
        <v>1443752298</v>
      </c>
      <c r="H40" s="358"/>
      <c r="I40" s="358">
        <v>-3746661119</v>
      </c>
      <c r="K40" s="359">
        <v>-1.5690453259664221E-2</v>
      </c>
      <c r="M40" s="358">
        <v>0</v>
      </c>
      <c r="N40" s="358"/>
      <c r="O40" s="358">
        <v>12539943344</v>
      </c>
      <c r="P40" s="358"/>
      <c r="Q40" s="358">
        <v>1443752298</v>
      </c>
      <c r="R40" s="358"/>
      <c r="S40" s="358">
        <v>13983695642</v>
      </c>
      <c r="U40" s="460">
        <v>3.1488756443699382E-2</v>
      </c>
      <c r="W40" s="449"/>
    </row>
    <row r="41" spans="1:23" ht="20.25">
      <c r="A41" s="296" t="s">
        <v>153</v>
      </c>
      <c r="C41" s="358">
        <v>0</v>
      </c>
      <c r="D41" s="358"/>
      <c r="E41" s="358">
        <v>1097431200</v>
      </c>
      <c r="F41" s="358"/>
      <c r="G41" s="358">
        <v>0</v>
      </c>
      <c r="H41" s="358"/>
      <c r="I41" s="358">
        <v>1097431200</v>
      </c>
      <c r="K41" s="359">
        <v>4.5958768093478097E-3</v>
      </c>
      <c r="M41" s="358">
        <v>25544950900</v>
      </c>
      <c r="N41" s="358"/>
      <c r="O41" s="358">
        <v>-20183191199</v>
      </c>
      <c r="P41" s="358"/>
      <c r="Q41" s="358">
        <v>-37116984556</v>
      </c>
      <c r="R41" s="358"/>
      <c r="S41" s="358">
        <v>-31755224855</v>
      </c>
      <c r="U41" s="460">
        <v>-7.1507029820551071E-2</v>
      </c>
      <c r="W41" s="449"/>
    </row>
    <row r="42" spans="1:23" ht="20.25">
      <c r="A42" s="297" t="s">
        <v>154</v>
      </c>
      <c r="C42" s="358">
        <v>0</v>
      </c>
      <c r="D42" s="358"/>
      <c r="E42" s="358">
        <v>13133156869</v>
      </c>
      <c r="F42" s="358"/>
      <c r="G42" s="358">
        <v>194537726</v>
      </c>
      <c r="H42" s="358"/>
      <c r="I42" s="358">
        <v>13327694595</v>
      </c>
      <c r="K42" s="359">
        <v>5.5814380447020875E-2</v>
      </c>
      <c r="M42" s="358">
        <v>0</v>
      </c>
      <c r="N42" s="358"/>
      <c r="O42" s="358">
        <v>25285921023</v>
      </c>
      <c r="P42" s="358"/>
      <c r="Q42" s="358">
        <v>194537726</v>
      </c>
      <c r="R42" s="358"/>
      <c r="S42" s="358">
        <v>25480458749</v>
      </c>
      <c r="U42" s="460">
        <v>5.7377390080712264E-2</v>
      </c>
      <c r="W42" s="449"/>
    </row>
    <row r="43" spans="1:23" ht="20.25">
      <c r="A43" s="298" t="s">
        <v>155</v>
      </c>
      <c r="C43" s="358">
        <v>0</v>
      </c>
      <c r="D43" s="358"/>
      <c r="E43" s="358">
        <v>8055317776</v>
      </c>
      <c r="F43" s="358"/>
      <c r="G43" s="358">
        <v>0</v>
      </c>
      <c r="H43" s="358"/>
      <c r="I43" s="358">
        <v>8055317776</v>
      </c>
      <c r="K43" s="359">
        <v>3.3734459307012209E-2</v>
      </c>
      <c r="M43" s="358">
        <v>0</v>
      </c>
      <c r="N43" s="358"/>
      <c r="O43" s="358">
        <v>15347842383</v>
      </c>
      <c r="P43" s="358"/>
      <c r="Q43" s="358">
        <v>-1948605390</v>
      </c>
      <c r="R43" s="358"/>
      <c r="S43" s="358">
        <v>13399236993</v>
      </c>
      <c r="U43" s="460">
        <v>3.0172661148082494E-2</v>
      </c>
      <c r="W43" s="449"/>
    </row>
    <row r="44" spans="1:23" ht="20.25">
      <c r="A44" s="299" t="s">
        <v>56</v>
      </c>
      <c r="C44" s="358">
        <v>0</v>
      </c>
      <c r="D44" s="358"/>
      <c r="E44" s="358">
        <v>-3749208683</v>
      </c>
      <c r="F44" s="358"/>
      <c r="G44" s="358">
        <v>0</v>
      </c>
      <c r="H44" s="358"/>
      <c r="I44" s="358">
        <v>-3749208683</v>
      </c>
      <c r="K44" s="359">
        <v>-1.5701122074536559E-2</v>
      </c>
      <c r="M44" s="358">
        <v>0</v>
      </c>
      <c r="N44" s="358"/>
      <c r="O44" s="358">
        <v>-14372812181</v>
      </c>
      <c r="P44" s="358"/>
      <c r="Q44" s="358">
        <v>-381125782</v>
      </c>
      <c r="R44" s="358"/>
      <c r="S44" s="358">
        <v>-14753937963</v>
      </c>
      <c r="U44" s="460">
        <v>-3.3223203007006437E-2</v>
      </c>
      <c r="W44" s="449"/>
    </row>
    <row r="45" spans="1:23" ht="20.25">
      <c r="A45" s="300" t="s">
        <v>58</v>
      </c>
      <c r="C45" s="358">
        <v>0</v>
      </c>
      <c r="D45" s="358"/>
      <c r="E45" s="358">
        <v>1579009160</v>
      </c>
      <c r="F45" s="358"/>
      <c r="G45" s="358">
        <v>209906687</v>
      </c>
      <c r="H45" s="358"/>
      <c r="I45" s="358">
        <v>1788915847</v>
      </c>
      <c r="K45" s="359">
        <v>7.4917105100548399E-3</v>
      </c>
      <c r="M45" s="358">
        <v>0</v>
      </c>
      <c r="N45" s="358"/>
      <c r="O45" s="358">
        <v>0</v>
      </c>
      <c r="P45" s="358"/>
      <c r="Q45" s="358">
        <v>209906687</v>
      </c>
      <c r="R45" s="358"/>
      <c r="S45" s="358">
        <v>209906687</v>
      </c>
      <c r="U45" s="460">
        <v>4.7267193966912569E-4</v>
      </c>
      <c r="W45" s="449"/>
    </row>
    <row r="46" spans="1:23" ht="20.25">
      <c r="A46" s="301" t="s">
        <v>59</v>
      </c>
      <c r="C46" s="358">
        <v>0</v>
      </c>
      <c r="D46" s="358"/>
      <c r="E46" s="358">
        <v>-403584300</v>
      </c>
      <c r="F46" s="358"/>
      <c r="G46" s="358">
        <v>0</v>
      </c>
      <c r="H46" s="358"/>
      <c r="I46" s="358">
        <v>-403584300</v>
      </c>
      <c r="K46" s="359">
        <v>-1.6901503483652274E-3</v>
      </c>
      <c r="M46" s="358">
        <v>150000000</v>
      </c>
      <c r="N46" s="358"/>
      <c r="O46" s="358">
        <v>4507021864</v>
      </c>
      <c r="P46" s="358"/>
      <c r="Q46" s="358">
        <v>84263375</v>
      </c>
      <c r="R46" s="358"/>
      <c r="S46" s="358">
        <v>4741285239</v>
      </c>
      <c r="U46" s="460">
        <v>1.0676517849299027E-2</v>
      </c>
      <c r="W46" s="449"/>
    </row>
    <row r="47" spans="1:23" ht="20.25">
      <c r="A47" s="302" t="s">
        <v>60</v>
      </c>
      <c r="C47" s="358">
        <v>0</v>
      </c>
      <c r="D47" s="358"/>
      <c r="E47" s="358">
        <v>18697479875</v>
      </c>
      <c r="F47" s="358"/>
      <c r="G47" s="358">
        <v>0</v>
      </c>
      <c r="H47" s="358"/>
      <c r="I47" s="358">
        <v>18697479875</v>
      </c>
      <c r="K47" s="359">
        <v>7.8302233571234253E-2</v>
      </c>
      <c r="M47" s="358">
        <v>0</v>
      </c>
      <c r="N47" s="358"/>
      <c r="O47" s="358">
        <v>74163834076</v>
      </c>
      <c r="P47" s="358"/>
      <c r="Q47" s="358">
        <v>0</v>
      </c>
      <c r="R47" s="358"/>
      <c r="S47" s="358">
        <v>74163834076</v>
      </c>
      <c r="U47" s="460">
        <v>0.16700355670899669</v>
      </c>
      <c r="W47" s="449"/>
    </row>
    <row r="48" spans="1:23" ht="20.25">
      <c r="A48" s="303" t="s">
        <v>62</v>
      </c>
      <c r="C48" s="358">
        <v>0</v>
      </c>
      <c r="D48" s="358"/>
      <c r="E48" s="358">
        <v>-2213864528</v>
      </c>
      <c r="F48" s="358"/>
      <c r="G48" s="358">
        <v>0</v>
      </c>
      <c r="H48" s="358"/>
      <c r="I48" s="358">
        <v>-2213864528</v>
      </c>
      <c r="K48" s="359">
        <v>-9.2713316727945552E-3</v>
      </c>
      <c r="M48" s="358">
        <v>0</v>
      </c>
      <c r="N48" s="358"/>
      <c r="O48" s="358">
        <v>2536179432</v>
      </c>
      <c r="P48" s="358"/>
      <c r="Q48" s="358">
        <v>0</v>
      </c>
      <c r="R48" s="358"/>
      <c r="S48" s="358">
        <v>2536179432</v>
      </c>
      <c r="U48" s="460">
        <v>5.7110179223227005E-3</v>
      </c>
      <c r="W48" s="449"/>
    </row>
    <row r="49" spans="1:23" ht="20.25">
      <c r="A49" s="304" t="s">
        <v>63</v>
      </c>
      <c r="C49" s="358">
        <v>0</v>
      </c>
      <c r="D49" s="358"/>
      <c r="E49" s="358">
        <v>4681190132</v>
      </c>
      <c r="F49" s="358"/>
      <c r="G49" s="358">
        <v>0</v>
      </c>
      <c r="H49" s="358"/>
      <c r="I49" s="358">
        <v>4681190132</v>
      </c>
      <c r="K49" s="359">
        <v>1.9604120210730856E-2</v>
      </c>
      <c r="M49" s="358">
        <v>2272</v>
      </c>
      <c r="N49" s="358"/>
      <c r="O49" s="358">
        <v>15425020260</v>
      </c>
      <c r="P49" s="358"/>
      <c r="Q49" s="358">
        <v>0</v>
      </c>
      <c r="R49" s="358"/>
      <c r="S49" s="358">
        <v>15425022532</v>
      </c>
      <c r="U49" s="460">
        <v>3.4734364225568519E-2</v>
      </c>
      <c r="W49" s="449"/>
    </row>
    <row r="50" spans="1:23" ht="20.25">
      <c r="A50" s="305" t="s">
        <v>135</v>
      </c>
      <c r="C50" s="358">
        <v>0</v>
      </c>
      <c r="D50" s="358"/>
      <c r="E50" s="358">
        <v>0</v>
      </c>
      <c r="F50" s="358"/>
      <c r="G50" s="358">
        <v>0</v>
      </c>
      <c r="H50" s="358"/>
      <c r="I50" s="358">
        <v>0</v>
      </c>
      <c r="J50" s="358"/>
      <c r="K50" s="358">
        <v>0</v>
      </c>
      <c r="L50" s="358"/>
      <c r="M50" s="358">
        <v>0</v>
      </c>
      <c r="N50" s="358"/>
      <c r="O50" s="358">
        <v>0</v>
      </c>
      <c r="P50" s="358"/>
      <c r="Q50" s="358">
        <v>-2282414233</v>
      </c>
      <c r="R50" s="358"/>
      <c r="S50" s="358">
        <v>-2282414233</v>
      </c>
      <c r="U50" s="460">
        <v>-5.1395845366304588E-3</v>
      </c>
      <c r="W50" s="449"/>
    </row>
    <row r="51" spans="1:23" ht="20.25">
      <c r="A51" s="306" t="s">
        <v>20</v>
      </c>
      <c r="C51" s="358">
        <v>0</v>
      </c>
      <c r="D51" s="358"/>
      <c r="E51" s="358">
        <v>0</v>
      </c>
      <c r="F51" s="358"/>
      <c r="G51" s="358">
        <v>0</v>
      </c>
      <c r="H51" s="358"/>
      <c r="I51" s="358">
        <v>0</v>
      </c>
      <c r="J51" s="358"/>
      <c r="K51" s="358">
        <v>0</v>
      </c>
      <c r="L51" s="358"/>
      <c r="M51" s="358">
        <v>0</v>
      </c>
      <c r="N51" s="358"/>
      <c r="O51" s="358">
        <v>-183077</v>
      </c>
      <c r="P51" s="358"/>
      <c r="Q51" s="358">
        <v>0</v>
      </c>
      <c r="R51" s="358"/>
      <c r="S51" s="358">
        <v>-183077</v>
      </c>
      <c r="U51" s="460">
        <v>-4.1225633130403569E-7</v>
      </c>
      <c r="W51" s="449"/>
    </row>
    <row r="52" spans="1:23" ht="20.25">
      <c r="A52" s="307" t="s">
        <v>156</v>
      </c>
      <c r="C52" s="358">
        <v>0</v>
      </c>
      <c r="D52" s="358"/>
      <c r="E52" s="358">
        <v>0</v>
      </c>
      <c r="F52" s="358"/>
      <c r="G52" s="358">
        <v>0</v>
      </c>
      <c r="H52" s="358"/>
      <c r="I52" s="358">
        <v>0</v>
      </c>
      <c r="J52" s="358"/>
      <c r="K52" s="358">
        <v>0</v>
      </c>
      <c r="L52" s="358"/>
      <c r="M52" s="358">
        <v>0</v>
      </c>
      <c r="N52" s="358"/>
      <c r="O52" s="358">
        <v>0</v>
      </c>
      <c r="P52" s="358"/>
      <c r="Q52" s="358">
        <v>-4882085198</v>
      </c>
      <c r="R52" s="358"/>
      <c r="S52" s="358">
        <v>-4882085198</v>
      </c>
      <c r="U52" s="460">
        <v>-1.0993573921580627E-2</v>
      </c>
      <c r="W52" s="449"/>
    </row>
    <row r="53" spans="1:23" ht="20.25">
      <c r="A53" s="308" t="s">
        <v>21</v>
      </c>
      <c r="C53" s="358">
        <v>0</v>
      </c>
      <c r="D53" s="358"/>
      <c r="E53" s="358">
        <v>0</v>
      </c>
      <c r="F53" s="358"/>
      <c r="G53" s="358">
        <v>0</v>
      </c>
      <c r="H53" s="358"/>
      <c r="I53" s="358">
        <v>0</v>
      </c>
      <c r="J53" s="358"/>
      <c r="K53" s="358">
        <v>0</v>
      </c>
      <c r="L53" s="358"/>
      <c r="M53" s="358">
        <v>0</v>
      </c>
      <c r="N53" s="358"/>
      <c r="O53" s="358">
        <v>-370512</v>
      </c>
      <c r="P53" s="358"/>
      <c r="Q53" s="358">
        <v>0</v>
      </c>
      <c r="R53" s="358"/>
      <c r="S53" s="358">
        <v>-370512</v>
      </c>
      <c r="U53" s="460">
        <v>-8.3432609133927734E-7</v>
      </c>
      <c r="W53" s="449"/>
    </row>
    <row r="54" spans="1:23" ht="20.25">
      <c r="A54" s="309" t="s">
        <v>157</v>
      </c>
      <c r="C54" s="358">
        <v>0</v>
      </c>
      <c r="D54" s="358"/>
      <c r="E54" s="358">
        <v>0</v>
      </c>
      <c r="F54" s="358"/>
      <c r="G54" s="358">
        <v>0</v>
      </c>
      <c r="H54" s="358"/>
      <c r="I54" s="358">
        <v>0</v>
      </c>
      <c r="J54" s="358"/>
      <c r="K54" s="358">
        <v>0</v>
      </c>
      <c r="L54" s="358"/>
      <c r="M54" s="358">
        <v>0</v>
      </c>
      <c r="N54" s="358"/>
      <c r="O54" s="358">
        <v>-174554</v>
      </c>
      <c r="P54" s="358"/>
      <c r="Q54" s="358">
        <v>0</v>
      </c>
      <c r="R54" s="358"/>
      <c r="S54" s="358">
        <v>-174554</v>
      </c>
      <c r="U54" s="460">
        <v>-3.9306407497634683E-7</v>
      </c>
      <c r="W54" s="449"/>
    </row>
    <row r="55" spans="1:23" ht="20.25">
      <c r="A55" s="310" t="s">
        <v>137</v>
      </c>
      <c r="C55" s="358">
        <v>0</v>
      </c>
      <c r="D55" s="358"/>
      <c r="E55" s="358">
        <v>0</v>
      </c>
      <c r="F55" s="358"/>
      <c r="G55" s="358">
        <v>0</v>
      </c>
      <c r="H55" s="358"/>
      <c r="I55" s="358">
        <v>0</v>
      </c>
      <c r="J55" s="358"/>
      <c r="K55" s="358">
        <v>0</v>
      </c>
      <c r="L55" s="358"/>
      <c r="M55" s="358">
        <v>0</v>
      </c>
      <c r="N55" s="358"/>
      <c r="O55" s="358">
        <v>0</v>
      </c>
      <c r="P55" s="358"/>
      <c r="Q55" s="358">
        <v>3167704000</v>
      </c>
      <c r="R55" s="358"/>
      <c r="S55" s="358">
        <v>3167704000</v>
      </c>
      <c r="U55" s="460">
        <v>7.1330971651115049E-3</v>
      </c>
      <c r="W55" s="449"/>
    </row>
    <row r="56" spans="1:23" ht="20.25">
      <c r="A56" s="311" t="s">
        <v>138</v>
      </c>
      <c r="C56" s="358">
        <v>0</v>
      </c>
      <c r="D56" s="358"/>
      <c r="E56" s="358">
        <v>0</v>
      </c>
      <c r="F56" s="358"/>
      <c r="G56" s="358">
        <v>0</v>
      </c>
      <c r="H56" s="358"/>
      <c r="I56" s="358">
        <v>0</v>
      </c>
      <c r="J56" s="358"/>
      <c r="K56" s="358">
        <v>0</v>
      </c>
      <c r="L56" s="358"/>
      <c r="M56" s="358">
        <v>0</v>
      </c>
      <c r="N56" s="358"/>
      <c r="O56" s="358">
        <v>0</v>
      </c>
      <c r="P56" s="358"/>
      <c r="Q56" s="358">
        <v>-857381267</v>
      </c>
      <c r="R56" s="358"/>
      <c r="S56" s="358">
        <v>-857381267</v>
      </c>
      <c r="U56" s="460">
        <v>-1.930667728126558E-3</v>
      </c>
      <c r="W56" s="449"/>
    </row>
    <row r="57" spans="1:23" ht="20.25">
      <c r="A57" s="312" t="s">
        <v>139</v>
      </c>
      <c r="C57" s="358">
        <v>0</v>
      </c>
      <c r="D57" s="358"/>
      <c r="E57" s="358">
        <v>0</v>
      </c>
      <c r="F57" s="358"/>
      <c r="G57" s="358">
        <v>0</v>
      </c>
      <c r="H57" s="358"/>
      <c r="I57" s="358">
        <v>0</v>
      </c>
      <c r="J57" s="358"/>
      <c r="K57" s="358">
        <v>0</v>
      </c>
      <c r="L57" s="358"/>
      <c r="M57" s="358">
        <v>0</v>
      </c>
      <c r="N57" s="358"/>
      <c r="O57" s="358">
        <v>0</v>
      </c>
      <c r="P57" s="358"/>
      <c r="Q57" s="358">
        <v>-8828034440</v>
      </c>
      <c r="R57" s="358"/>
      <c r="S57" s="358">
        <v>-8828034440</v>
      </c>
      <c r="U57" s="460">
        <v>-1.987913878237068E-2</v>
      </c>
      <c r="W57" s="449"/>
    </row>
    <row r="58" spans="1:23" ht="20.25">
      <c r="A58" s="313" t="s">
        <v>158</v>
      </c>
      <c r="C58" s="358">
        <v>0</v>
      </c>
      <c r="D58" s="358"/>
      <c r="E58" s="358">
        <v>0</v>
      </c>
      <c r="F58" s="358"/>
      <c r="G58" s="358">
        <v>0</v>
      </c>
      <c r="H58" s="358"/>
      <c r="I58" s="358">
        <v>0</v>
      </c>
      <c r="J58" s="358"/>
      <c r="K58" s="358">
        <v>0</v>
      </c>
      <c r="L58" s="358"/>
      <c r="M58" s="358">
        <v>8320</v>
      </c>
      <c r="N58" s="358"/>
      <c r="O58" s="358">
        <v>0</v>
      </c>
      <c r="P58" s="358"/>
      <c r="Q58" s="358">
        <v>0</v>
      </c>
      <c r="R58" s="358"/>
      <c r="S58" s="358">
        <v>8320</v>
      </c>
      <c r="U58" s="460">
        <v>1.8735136999456932E-8</v>
      </c>
      <c r="W58" s="449"/>
    </row>
    <row r="59" spans="1:23" ht="20.25">
      <c r="A59" s="314" t="s">
        <v>140</v>
      </c>
      <c r="C59" s="358">
        <v>0</v>
      </c>
      <c r="D59" s="358"/>
      <c r="E59" s="358">
        <v>0</v>
      </c>
      <c r="F59" s="358"/>
      <c r="G59" s="358">
        <v>0</v>
      </c>
      <c r="H59" s="358"/>
      <c r="I59" s="358">
        <v>0</v>
      </c>
      <c r="J59" s="358"/>
      <c r="K59" s="358">
        <v>0</v>
      </c>
      <c r="L59" s="358"/>
      <c r="M59" s="358">
        <v>0</v>
      </c>
      <c r="N59" s="358"/>
      <c r="O59" s="358">
        <v>0</v>
      </c>
      <c r="P59" s="358"/>
      <c r="Q59" s="358">
        <v>-47359566550</v>
      </c>
      <c r="R59" s="358"/>
      <c r="S59" s="358">
        <v>-47359566550</v>
      </c>
      <c r="U59" s="460">
        <v>-0.1066451884073495</v>
      </c>
      <c r="W59" s="449"/>
    </row>
    <row r="60" spans="1:23" ht="20.25">
      <c r="A60" s="315" t="s">
        <v>141</v>
      </c>
      <c r="C60" s="358">
        <v>0</v>
      </c>
      <c r="D60" s="358"/>
      <c r="E60" s="358">
        <v>0</v>
      </c>
      <c r="F60" s="358"/>
      <c r="G60" s="358">
        <v>0</v>
      </c>
      <c r="H60" s="358"/>
      <c r="I60" s="358">
        <v>0</v>
      </c>
      <c r="J60" s="358"/>
      <c r="K60" s="358">
        <v>0</v>
      </c>
      <c r="L60" s="358"/>
      <c r="M60" s="358">
        <v>0</v>
      </c>
      <c r="N60" s="358"/>
      <c r="O60" s="358">
        <v>0</v>
      </c>
      <c r="P60" s="358"/>
      <c r="Q60" s="358">
        <v>-2255264033</v>
      </c>
      <c r="R60" s="358"/>
      <c r="S60" s="358">
        <v>-2255264033</v>
      </c>
      <c r="U60" s="460">
        <v>-5.0784471908897552E-3</v>
      </c>
      <c r="W60" s="449"/>
    </row>
    <row r="61" spans="1:23" ht="20.25">
      <c r="A61" s="316" t="s">
        <v>159</v>
      </c>
      <c r="C61" s="358">
        <v>0</v>
      </c>
      <c r="D61" s="358"/>
      <c r="E61" s="358">
        <v>0</v>
      </c>
      <c r="F61" s="358"/>
      <c r="G61" s="358">
        <v>0</v>
      </c>
      <c r="H61" s="358"/>
      <c r="I61" s="358">
        <v>0</v>
      </c>
      <c r="J61" s="358"/>
      <c r="K61" s="358">
        <v>0</v>
      </c>
      <c r="L61" s="358"/>
      <c r="M61" s="358">
        <v>2959</v>
      </c>
      <c r="N61" s="358"/>
      <c r="O61" s="358">
        <v>0</v>
      </c>
      <c r="P61" s="358"/>
      <c r="Q61" s="358">
        <v>0</v>
      </c>
      <c r="R61" s="358"/>
      <c r="S61" s="358">
        <v>2959</v>
      </c>
      <c r="U61" s="460">
        <v>6.6631334593020507E-9</v>
      </c>
      <c r="W61" s="449"/>
    </row>
    <row r="62" spans="1:23" ht="20.25">
      <c r="A62" s="317" t="s">
        <v>160</v>
      </c>
      <c r="C62" s="358">
        <v>0</v>
      </c>
      <c r="D62" s="358"/>
      <c r="E62" s="358">
        <v>0</v>
      </c>
      <c r="F62" s="358"/>
      <c r="G62" s="358">
        <v>0</v>
      </c>
      <c r="H62" s="358"/>
      <c r="I62" s="358">
        <v>0</v>
      </c>
      <c r="J62" s="358"/>
      <c r="K62" s="358">
        <v>0</v>
      </c>
      <c r="L62" s="358"/>
      <c r="M62" s="358">
        <v>0</v>
      </c>
      <c r="N62" s="358"/>
      <c r="O62" s="358">
        <v>0</v>
      </c>
      <c r="P62" s="358"/>
      <c r="Q62" s="358">
        <v>3312337540</v>
      </c>
      <c r="R62" s="358"/>
      <c r="S62" s="358">
        <v>3312337540</v>
      </c>
      <c r="U62" s="460">
        <v>7.4587857692721346E-3</v>
      </c>
      <c r="W62" s="449"/>
    </row>
    <row r="63" spans="1:23" ht="20.25">
      <c r="A63" s="318" t="s">
        <v>161</v>
      </c>
      <c r="C63" s="358">
        <v>0</v>
      </c>
      <c r="D63" s="358"/>
      <c r="E63" s="358">
        <v>0</v>
      </c>
      <c r="F63" s="358"/>
      <c r="G63" s="358">
        <v>0</v>
      </c>
      <c r="H63" s="358"/>
      <c r="I63" s="358">
        <v>0</v>
      </c>
      <c r="J63" s="358"/>
      <c r="K63" s="358">
        <v>0</v>
      </c>
      <c r="L63" s="358"/>
      <c r="M63" s="358">
        <v>27338</v>
      </c>
      <c r="N63" s="358"/>
      <c r="O63" s="358">
        <v>0</v>
      </c>
      <c r="P63" s="358"/>
      <c r="Q63" s="358">
        <v>0</v>
      </c>
      <c r="R63" s="358"/>
      <c r="S63" s="358">
        <v>27338</v>
      </c>
      <c r="U63" s="460">
        <v>6.1560237414802122E-8</v>
      </c>
      <c r="W63" s="449"/>
    </row>
    <row r="64" spans="1:23" ht="21" thickBot="1">
      <c r="A64" s="319" t="s">
        <v>64</v>
      </c>
      <c r="C64" s="362">
        <f>SUM(C9:$C$63)</f>
        <v>0</v>
      </c>
      <c r="D64" s="358"/>
      <c r="E64" s="362">
        <f>SUM(E9:$E$63)</f>
        <v>215156847938</v>
      </c>
      <c r="F64" s="358"/>
      <c r="G64" s="362">
        <f>SUM(G9:$G$63)</f>
        <v>23488727795</v>
      </c>
      <c r="H64" s="358"/>
      <c r="I64" s="362">
        <f>SUM(I9:$I$63)</f>
        <v>238645575733</v>
      </c>
      <c r="K64" s="361">
        <f>SUM(K9:$K$63)</f>
        <v>0.99941177830988492</v>
      </c>
      <c r="M64" s="362">
        <f>SUM(M9:$M$63)</f>
        <v>91636790941</v>
      </c>
      <c r="N64" s="358"/>
      <c r="O64" s="362">
        <f>SUM(O9:$O$63)</f>
        <v>447328122160</v>
      </c>
      <c r="P64" s="358"/>
      <c r="Q64" s="362">
        <f>SUM(Q9:$Q$63)</f>
        <v>-95483784775</v>
      </c>
      <c r="R64" s="358"/>
      <c r="S64" s="362">
        <f>SUM(S9:$S$63)</f>
        <v>443481128326</v>
      </c>
      <c r="U64" s="461">
        <f>SUM(U9:U63)</f>
        <v>0.99863938652179707</v>
      </c>
      <c r="V64" s="449"/>
    </row>
    <row r="65" spans="3:21" ht="15.75" thickTop="1">
      <c r="C65" s="320"/>
      <c r="E65" s="321"/>
      <c r="G65" s="322"/>
      <c r="I65" s="323"/>
      <c r="K65" s="324"/>
      <c r="M65" s="325"/>
      <c r="O65" s="326"/>
      <c r="Q65" s="327"/>
      <c r="S65" s="328"/>
      <c r="U65" s="329"/>
    </row>
    <row r="66" spans="3:21" ht="20.25">
      <c r="E66" s="462"/>
      <c r="F66" s="462"/>
      <c r="G66" s="462"/>
      <c r="H66" s="462"/>
      <c r="I66" s="462"/>
      <c r="J66" s="462"/>
      <c r="K66" s="462"/>
      <c r="L66" s="462"/>
      <c r="M66" s="463"/>
      <c r="N66" s="462"/>
      <c r="O66" s="462"/>
      <c r="P66" s="462"/>
      <c r="Q66" s="462"/>
      <c r="R66" s="462"/>
      <c r="S66" s="464"/>
    </row>
    <row r="67" spans="3:21"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464"/>
      <c r="S67" s="464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'4'!Print_Area</vt:lpstr>
      <vt:lpstr>'5'!Print_Area</vt:lpstr>
      <vt:lpstr>'6'!Print_Area</vt:lpstr>
      <vt:lpstr>'7'!Print_Area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2022-05-24T09:58:12Z</dcterms:created>
  <dcterms:modified xsi:type="dcterms:W3CDTF">2022-05-25T07:14:39Z</dcterms:modified>
</cp:coreProperties>
</file>