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1\"/>
    </mc:Choice>
  </mc:AlternateContent>
  <xr:revisionPtr revIDLastSave="0" documentId="13_ncr:1_{C5E02116-36F3-4711-8F7A-4A88BF7497C0}" xr6:coauthVersionLast="47" xr6:coauthVersionMax="47" xr10:uidLastSave="{00000000-0000-0000-0000-000000000000}"/>
  <bookViews>
    <workbookView xWindow="375" yWindow="180" windowWidth="28425" windowHeight="15420" activeTab="1" xr2:uid="{00000000-000D-0000-FFFF-FFFF00000000}"/>
  </bookViews>
  <sheets>
    <sheet name="1" sheetId="1" r:id="rId1"/>
    <sheet name="2" sheetId="2" r:id="rId2"/>
    <sheet name="3" sheetId="6" r:id="rId3"/>
    <sheet name="4" sheetId="8" r:id="rId4"/>
    <sheet name="5" sheetId="9" r:id="rId5"/>
    <sheet name="6" sheetId="10" r:id="rId6"/>
    <sheet name="7" sheetId="11" r:id="rId7"/>
    <sheet name="8" sheetId="12" r:id="rId8"/>
    <sheet name="9" sheetId="13" r:id="rId9"/>
    <sheet name="10" sheetId="15" r:id="rId10"/>
    <sheet name="11" sheetId="16" r:id="rId11"/>
  </sheets>
  <definedNames>
    <definedName name="_xlnm.Print_Area" localSheetId="9">'10'!$A$1:$K$14</definedName>
    <definedName name="_xlnm.Print_Area" localSheetId="1">'2'!$A$1:$W$66</definedName>
    <definedName name="_xlnm.Print_Area" localSheetId="2">'3'!$A$1:$R$15</definedName>
    <definedName name="_xlnm.Print_Area" localSheetId="3">'4'!$A$1:$I$13</definedName>
    <definedName name="_xlnm.Print_Area" localSheetId="4">'5'!$A$1:$S$24</definedName>
    <definedName name="_xlnm.Print_Area" localSheetId="5">'6'!$A$1:$Q$14</definedName>
    <definedName name="_xlnm.Print_Area" localSheetId="6">'7'!$A$1:$Q$61</definedName>
    <definedName name="_xlnm.Print_Area" localSheetId="7">'8'!$A$1:$Q$61</definedName>
    <definedName name="_xlnm.Print_Area" localSheetId="8">'9'!$A$1:$U$71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8" l="1"/>
  <c r="E14" i="16"/>
  <c r="C14" i="16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9" i="13"/>
  <c r="S21" i="9"/>
  <c r="S22" i="9"/>
  <c r="M23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9" i="9"/>
  <c r="S10" i="9"/>
  <c r="S11" i="9"/>
  <c r="S12" i="9"/>
  <c r="S13" i="9"/>
  <c r="S14" i="9"/>
  <c r="S15" i="9"/>
  <c r="S16" i="9"/>
  <c r="S17" i="9"/>
  <c r="S18" i="9"/>
  <c r="S19" i="9"/>
  <c r="S20" i="9"/>
  <c r="S9" i="9"/>
  <c r="I23" i="9"/>
  <c r="J14" i="6"/>
  <c r="W58" i="2"/>
  <c r="I13" i="15" l="1"/>
  <c r="K9" i="15" s="1"/>
  <c r="E13" i="15"/>
  <c r="G12" i="15"/>
  <c r="G11" i="15"/>
  <c r="G10" i="15"/>
  <c r="G9" i="15"/>
  <c r="G13" i="15" s="1"/>
  <c r="U68" i="13"/>
  <c r="S68" i="13"/>
  <c r="Q68" i="13"/>
  <c r="O68" i="13"/>
  <c r="M68" i="13"/>
  <c r="K68" i="13"/>
  <c r="I68" i="13"/>
  <c r="G68" i="13"/>
  <c r="E68" i="13"/>
  <c r="C68" i="13"/>
  <c r="Q55" i="12"/>
  <c r="O55" i="12"/>
  <c r="M55" i="12"/>
  <c r="K55" i="12"/>
  <c r="I55" i="12"/>
  <c r="G55" i="12"/>
  <c r="E55" i="12"/>
  <c r="C55" i="12"/>
  <c r="Q52" i="11"/>
  <c r="O52" i="11"/>
  <c r="M52" i="11"/>
  <c r="K52" i="11"/>
  <c r="I52" i="11"/>
  <c r="G52" i="11"/>
  <c r="E52" i="11"/>
  <c r="C52" i="11"/>
  <c r="Q13" i="10"/>
  <c r="O13" i="10"/>
  <c r="M13" i="10"/>
  <c r="K13" i="10"/>
  <c r="I13" i="10"/>
  <c r="G13" i="10"/>
  <c r="S23" i="9"/>
  <c r="Q23" i="9"/>
  <c r="O23" i="9"/>
  <c r="K23" i="9"/>
  <c r="G11" i="8"/>
  <c r="G10" i="8"/>
  <c r="G9" i="8"/>
  <c r="G8" i="8"/>
  <c r="R14" i="6"/>
  <c r="P14" i="6"/>
  <c r="N14" i="6"/>
  <c r="L14" i="6"/>
  <c r="U58" i="2"/>
  <c r="S58" i="2"/>
  <c r="Q58" i="2"/>
  <c r="O58" i="2"/>
  <c r="M58" i="2"/>
  <c r="L58" i="2"/>
  <c r="J58" i="2"/>
  <c r="I58" i="2"/>
  <c r="G58" i="2"/>
  <c r="E58" i="2"/>
  <c r="C58" i="2"/>
  <c r="G12" i="8" l="1"/>
  <c r="K10" i="15"/>
  <c r="K11" i="15"/>
  <c r="K13" i="15" s="1"/>
  <c r="K12" i="15"/>
</calcChain>
</file>

<file path=xl/sharedStrings.xml><?xml version="1.0" encoding="utf-8"?>
<sst xmlns="http://schemas.openxmlformats.org/spreadsheetml/2006/main" count="436" uniqueCount="178">
  <si>
    <t>‫صندوق سرمايه گذاري رشد سامان</t>
  </si>
  <si>
    <t>‫صورت وضعیت پورتفوی</t>
  </si>
  <si>
    <t>‫برای ماه منتهی به 1401/03/31</t>
  </si>
  <si>
    <t>‫1- سرمایه گذاری ها</t>
  </si>
  <si>
    <t>‫1-1- سرمایه گذاری در سهام و حق تقدم سهام</t>
  </si>
  <si>
    <t>‫1401/02/31</t>
  </si>
  <si>
    <t>‫تغییرات طی دوره</t>
  </si>
  <si>
    <t>‫1401/03/31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</si>
  <si>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</si>
  <si>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</si>
  <si>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</si>
  <si>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</si>
  <si>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</si>
  <si>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</si>
  <si>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</si>
  <si>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</si>
  <si>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</si>
  <si>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‫آهن و فولاد غدير ايرانيان</t>
  </si>
  <si>
    <t>‫اقتصاد نوين</t>
  </si>
  <si>
    <t>‫بانک سامان</t>
  </si>
  <si>
    <t>‫برق مپنا</t>
  </si>
  <si>
    <t>‫بيمه اتكايي آواي پارس70%تاديه</t>
  </si>
  <si>
    <t>‫بيمه اتكايي تهران رواك50%تاديه</t>
  </si>
  <si>
    <t>‫بيمه البرز</t>
  </si>
  <si>
    <t>‫تامين سرمايه بانك ملت</t>
  </si>
  <si>
    <t>‫تامين سرمايه خليج فارس</t>
  </si>
  <si>
    <t>‫تامين سرمايه خليج فارس-پذيره</t>
  </si>
  <si>
    <t>‫توليد و توسعه سرب روي ايرانيان</t>
  </si>
  <si>
    <t>‫توليدات پتروشيمي قائد بصير</t>
  </si>
  <si>
    <t>‫حمل و نقل ريلي پارسيان</t>
  </si>
  <si>
    <t>‫داده گسترعصرنوين-هاي وب</t>
  </si>
  <si>
    <t>‫زامياد</t>
  </si>
  <si>
    <t>‫سرمايه گذاري صدرتامين</t>
  </si>
  <si>
    <t>‫سرمايه گذاري غدير</t>
  </si>
  <si>
    <t>‫سرمايه گذاري معادن و فلزات</t>
  </si>
  <si>
    <t>‫سرمايه گذاري ملي ايران</t>
  </si>
  <si>
    <t>‫سيمان خزر</t>
  </si>
  <si>
    <t>‫سيمان مازندران</t>
  </si>
  <si>
    <t>‫سيمرغ</t>
  </si>
  <si>
    <t>‫سينا دارو</t>
  </si>
  <si>
    <t>‫شمال شرق شاهرود</t>
  </si>
  <si>
    <t>‫صنايع شيميايي كيمياگران امروز</t>
  </si>
  <si>
    <t>‫صنايع پتروشيمي خليج فارس</t>
  </si>
  <si>
    <t>‫صندوق بازنشستگي</t>
  </si>
  <si>
    <t>‫فولاد مباركه</t>
  </si>
  <si>
    <t>‫كوير تاير</t>
  </si>
  <si>
    <t>‫كيميدارو</t>
  </si>
  <si>
    <t>‫مخابرات</t>
  </si>
  <si>
    <t>‫مس شهيد باهنر</t>
  </si>
  <si>
    <t>‫ملي مس</t>
  </si>
  <si>
    <t>‫مپنا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</si>
  <si>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</si>
  <si>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</si>
  <si>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</si>
  <si>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</si>
  <si>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</si>
  <si>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‫پتروشيمي غدير</t>
  </si>
  <si>
    <t>‫پتروشیمی تامین</t>
  </si>
  <si>
    <t>‫پرداخت الكترونيك سامان كيش</t>
  </si>
  <si>
    <t>‫پيشگامان فن آوري و دانش آراميس</t>
  </si>
  <si>
    <t>‫چادرملو</t>
  </si>
  <si>
    <t>‫گروه اقتصادي كرمان خودرو</t>
  </si>
  <si>
    <t>‫گروه بهمن</t>
  </si>
  <si>
    <t>‫گروه توسعه ملي ايران</t>
  </si>
  <si>
    <t>‫جمع</t>
  </si>
  <si>
    <t>‫نام سهام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</si>
  <si>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</si>
  <si>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</si>
  <si>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</si>
  <si>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</si>
  <si>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</si>
  <si>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</si>
  <si>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</si>
  <si>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</si>
  <si>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</si>
  <si>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</si>
  <si>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</si>
  <si>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</si>
  <si>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</si>
  <si>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</si>
  <si>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</si>
  <si>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</si>
  <si>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</si>
  <si>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</si>
  <si>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</si>
  <si>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</si>
  <si>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</si>
  <si>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</si>
  <si>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</si>
  <si>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</si>
  <si>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</si>
  <si>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</si>
  <si>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</si>
  <si>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</si>
  <si>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</si>
  <si>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</si>
  <si>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</si>
  <si>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</si>
  <si>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</si>
  <si>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</si>
  <si>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</si>
  <si>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</si>
  <si>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</si>
  <si>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</si>
  <si>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</si>
  <si>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</si>
  <si>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</si>
  <si>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</si>
  <si>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</si>
  <si>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</si>
  <si>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</si>
  <si>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</si>
  <si>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‫1401/03/18</t>
  </si>
  <si>
    <t>‫1401/03/23</t>
  </si>
  <si>
    <t>‫توسعه سامانه ي نرم افزاري نگين</t>
  </si>
  <si>
    <t>‫1400/11/09</t>
  </si>
  <si>
    <t>‫1401/03/17</t>
  </si>
  <si>
    <t>‫1400/09/06</t>
  </si>
  <si>
    <t>‫1400/12/23</t>
  </si>
  <si>
    <t>‫1401/01/24</t>
  </si>
  <si>
    <t>‫1400/12/24</t>
  </si>
  <si>
    <t>‫1400/12/11</t>
  </si>
  <si>
    <t>‫1401/03/10</t>
  </si>
  <si>
    <t>‫1400/10/29</t>
  </si>
  <si>
    <t>‫1400/12/26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</si>
  <si>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</si>
  <si>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</si>
  <si>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</si>
  <si>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</si>
  <si>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مدت-1-1792880-810-821-سامان</t>
  </si>
  <si>
    <t>‫1401/03/01</t>
  </si>
  <si>
    <t>‫كوتاه مدت-1-1792880-810-829-سامان</t>
  </si>
  <si>
    <t>‫كوتاه مدت-1-1792880-819-821-سامان</t>
  </si>
  <si>
    <t>‫1401/03/11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</si>
  <si>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</si>
  <si>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</si>
  <si>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</si>
  <si>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</si>
  <si>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‫انرژي اميد تابان هور</t>
  </si>
  <si>
    <t>‫بیمه اتکایی ایرانیان</t>
  </si>
  <si>
    <t>‫تجلي توسعه معادن و فلزات</t>
  </si>
  <si>
    <t>‫ريل پرداز نو آفرين</t>
  </si>
  <si>
    <t>‫سرمايه گذاري كشاورزي كوثر</t>
  </si>
  <si>
    <t>‫صنعت غذايي كورش</t>
  </si>
  <si>
    <t>‫فولاد خوزستان</t>
  </si>
  <si>
    <t>‫كي بي سي</t>
  </si>
  <si>
    <t>‫پتروشیمی مارون</t>
  </si>
  <si>
    <t>‫پديده شيمي قرن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</si>
  <si>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</si>
  <si>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</si>
  <si>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</si>
  <si>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</si>
  <si>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</si>
  <si>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</si>
  <si>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</si>
  <si>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</si>
  <si>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</si>
  <si>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</si>
  <si>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‫نفت و گاز پارسيان</t>
  </si>
  <si>
    <t>‫پتروشيمي تامين</t>
  </si>
  <si>
    <t>‫پتروشيمي خليج فارس</t>
  </si>
  <si>
    <t>‫بيمه اتكايي ايرانيان</t>
  </si>
  <si>
    <t>‫شيشه همدان</t>
  </si>
  <si>
    <t>‫نسوز آذر</t>
  </si>
  <si>
    <t>‫پتروشيمي مارون</t>
  </si>
  <si>
    <t>‫پمپ ايران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</si>
  <si>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</si>
  <si>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</si>
  <si>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</si>
  <si>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</si>
  <si>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</si>
  <si>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</si>
  <si>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سامان</t>
  </si>
  <si>
    <t>‫4-2- سایر درآمدها:</t>
  </si>
  <si>
    <t>‫بانك تجارت</t>
  </si>
  <si>
    <t>‫واحدهاي سرمايه گذاري</t>
  </si>
  <si>
    <t xml:space="preserve">تنزیل سود سهام </t>
  </si>
  <si>
    <t>سایر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</si>
</sst>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[$-3000401]#,##0"/>
  </numFmts>
  <fonts count="462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  <charset val="178"/>
    </font>
    <font>
      <sz val="11"/>
      <color indexed="8"/>
      <name val="B Nazanin"/>
      <charset val="178"/>
    </font>
    <font>
      <sz val="13"/>
      <color rgb="FF000000"/>
      <name val="B Nazanin"/>
      <charset val="178"/>
    </font>
    <font>
      <sz val="9"/>
      <color rgb="FF000000"/>
      <name val="Tahoma"/>
      <family val="2"/>
    </font>
    <font>
      <sz val="12"/>
      <color indexed="8"/>
      <name val="B Nazanin"/>
      <charset val="178"/>
    </font>
    <font>
      <sz val="9"/>
      <color rgb="FF005EBB"/>
      <name val="Tahoma"/>
      <family val="2"/>
    </font>
    <font>
      <b/>
      <sz val="12"/>
      <name val="B Nazanin"/>
      <charset val="178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BBBBBB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8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right" vertical="center" wrapText="1"/>
    </xf>
    <xf numFmtId="37" fontId="69" fillId="0" borderId="0" xfId="0" applyNumberFormat="1" applyFont="1" applyAlignment="1">
      <alignment horizontal="right" vertical="center" wrapText="1"/>
    </xf>
    <xf numFmtId="37" fontId="70" fillId="0" borderId="0" xfId="0" applyNumberFormat="1" applyFont="1" applyAlignment="1">
      <alignment horizontal="right" vertical="center" wrapText="1"/>
    </xf>
    <xf numFmtId="37" fontId="71" fillId="0" borderId="0" xfId="0" applyNumberFormat="1" applyFont="1" applyAlignment="1">
      <alignment horizontal="right" vertical="center" wrapText="1"/>
    </xf>
    <xf numFmtId="37" fontId="72" fillId="0" borderId="0" xfId="0" applyNumberFormat="1" applyFont="1" applyAlignment="1">
      <alignment horizontal="right" vertical="center" wrapText="1"/>
    </xf>
    <xf numFmtId="37" fontId="73" fillId="0" borderId="0" xfId="0" applyNumberFormat="1" applyFont="1" applyAlignment="1">
      <alignment horizontal="right" vertical="center" wrapText="1"/>
    </xf>
    <xf numFmtId="37" fontId="74" fillId="0" borderId="0" xfId="0" applyNumberFormat="1" applyFont="1" applyAlignment="1">
      <alignment horizontal="right" vertical="center" wrapText="1"/>
    </xf>
    <xf numFmtId="37" fontId="75" fillId="0" borderId="3" xfId="0" applyNumberFormat="1" applyFont="1" applyBorder="1" applyAlignment="1">
      <alignment horizontal="center" vertical="center"/>
    </xf>
    <xf numFmtId="37" fontId="76" fillId="0" borderId="4" xfId="0" applyNumberFormat="1" applyFont="1" applyBorder="1" applyAlignment="1">
      <alignment horizontal="center" vertical="center"/>
    </xf>
    <xf numFmtId="37" fontId="77" fillId="0" borderId="4" xfId="0" applyNumberFormat="1" applyFont="1" applyBorder="1" applyAlignment="1">
      <alignment horizontal="center" vertical="center"/>
    </xf>
    <xf numFmtId="37" fontId="78" fillId="0" borderId="4" xfId="0" applyNumberFormat="1" applyFont="1" applyBorder="1" applyAlignment="1">
      <alignment horizontal="center" vertical="center"/>
    </xf>
    <xf numFmtId="37" fontId="79" fillId="0" borderId="4" xfId="0" applyNumberFormat="1" applyFont="1" applyBorder="1" applyAlignment="1">
      <alignment horizontal="center" vertical="center"/>
    </xf>
    <xf numFmtId="37" fontId="80" fillId="0" borderId="4" xfId="0" applyNumberFormat="1" applyFont="1" applyBorder="1" applyAlignment="1">
      <alignment horizontal="center" vertical="center"/>
    </xf>
    <xf numFmtId="37" fontId="81" fillId="0" borderId="4" xfId="0" applyNumberFormat="1" applyFont="1" applyBorder="1" applyAlignment="1">
      <alignment horizontal="center" vertical="center"/>
    </xf>
    <xf numFmtId="37" fontId="82" fillId="0" borderId="4" xfId="0" applyNumberFormat="1" applyFont="1" applyBorder="1" applyAlignment="1">
      <alignment horizontal="center" vertical="center"/>
    </xf>
    <xf numFmtId="37" fontId="83" fillId="0" borderId="4" xfId="0" applyNumberFormat="1" applyFont="1" applyBorder="1" applyAlignment="1">
      <alignment horizontal="center" vertical="center"/>
    </xf>
    <xf numFmtId="37" fontId="84" fillId="0" borderId="4" xfId="0" applyNumberFormat="1" applyFont="1" applyBorder="1" applyAlignment="1">
      <alignment horizontal="center" vertical="center"/>
    </xf>
    <xf numFmtId="37" fontId="85" fillId="0" borderId="4" xfId="0" applyNumberFormat="1" applyFont="1" applyBorder="1" applyAlignment="1">
      <alignment horizontal="center" vertical="center"/>
    </xf>
    <xf numFmtId="37" fontId="86" fillId="0" borderId="4" xfId="0" applyNumberFormat="1" applyFont="1" applyBorder="1" applyAlignment="1">
      <alignment horizontal="center" vertical="center"/>
    </xf>
    <xf numFmtId="37" fontId="87" fillId="0" borderId="4" xfId="0" applyNumberFormat="1" applyFont="1" applyBorder="1" applyAlignment="1">
      <alignment horizontal="center" vertical="center"/>
    </xf>
    <xf numFmtId="37" fontId="93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 wrapText="1"/>
    </xf>
    <xf numFmtId="37" fontId="100" fillId="0" borderId="1" xfId="0" applyNumberFormat="1" applyFont="1" applyBorder="1" applyAlignment="1">
      <alignment horizontal="center" vertical="center"/>
    </xf>
    <xf numFmtId="37" fontId="101" fillId="0" borderId="1" xfId="0" applyNumberFormat="1" applyFont="1" applyBorder="1" applyAlignment="1">
      <alignment horizontal="center" vertical="center"/>
    </xf>
    <xf numFmtId="37" fontId="102" fillId="0" borderId="1" xfId="0" applyNumberFormat="1" applyFont="1" applyBorder="1" applyAlignment="1">
      <alignment horizontal="center" vertical="center"/>
    </xf>
    <xf numFmtId="37" fontId="103" fillId="0" borderId="1" xfId="0" applyNumberFormat="1" applyFont="1" applyBorder="1" applyAlignment="1">
      <alignment horizontal="center" vertical="center"/>
    </xf>
    <xf numFmtId="37" fontId="104" fillId="0" borderId="1" xfId="0" applyNumberFormat="1" applyFont="1" applyBorder="1" applyAlignment="1">
      <alignment horizontal="center" vertical="center" wrapText="1"/>
    </xf>
    <xf numFmtId="37" fontId="105" fillId="0" borderId="0" xfId="0" applyNumberFormat="1" applyFont="1" applyAlignment="1">
      <alignment horizontal="right" vertical="center" wrapText="1"/>
    </xf>
    <xf numFmtId="37" fontId="106" fillId="0" borderId="0" xfId="0" applyNumberFormat="1" applyFont="1" applyAlignment="1">
      <alignment horizontal="center" vertical="center" wrapText="1"/>
    </xf>
    <xf numFmtId="37" fontId="107" fillId="0" borderId="0" xfId="0" applyNumberFormat="1" applyFont="1" applyAlignment="1">
      <alignment horizontal="right" vertical="center" wrapText="1"/>
    </xf>
    <xf numFmtId="37" fontId="108" fillId="0" borderId="0" xfId="0" applyNumberFormat="1" applyFont="1" applyAlignment="1">
      <alignment horizontal="center" vertical="center" wrapText="1"/>
    </xf>
    <xf numFmtId="37" fontId="109" fillId="0" borderId="0" xfId="0" applyNumberFormat="1" applyFont="1" applyAlignment="1">
      <alignment horizontal="right" vertical="center" wrapText="1"/>
    </xf>
    <xf numFmtId="37" fontId="110" fillId="0" borderId="0" xfId="0" applyNumberFormat="1" applyFont="1" applyAlignment="1">
      <alignment horizontal="center" vertical="center" wrapText="1"/>
    </xf>
    <xf numFmtId="37" fontId="111" fillId="0" borderId="0" xfId="0" applyNumberFormat="1" applyFont="1" applyAlignment="1">
      <alignment horizontal="right" vertical="center" wrapText="1"/>
    </xf>
    <xf numFmtId="37" fontId="112" fillId="0" borderId="0" xfId="0" applyNumberFormat="1" applyFont="1" applyAlignment="1">
      <alignment horizontal="center" vertical="center" wrapText="1"/>
    </xf>
    <xf numFmtId="37" fontId="113" fillId="0" borderId="0" xfId="0" applyNumberFormat="1" applyFont="1" applyAlignment="1">
      <alignment horizontal="right" vertical="center" wrapText="1"/>
    </xf>
    <xf numFmtId="37" fontId="114" fillId="0" borderId="0" xfId="0" applyNumberFormat="1" applyFont="1" applyAlignment="1">
      <alignment horizontal="center" vertical="center" wrapText="1"/>
    </xf>
    <xf numFmtId="37" fontId="115" fillId="0" borderId="3" xfId="0" applyNumberFormat="1" applyFont="1" applyBorder="1" applyAlignment="1">
      <alignment horizontal="center" vertical="center"/>
    </xf>
    <xf numFmtId="37" fontId="116" fillId="0" borderId="4" xfId="0" applyNumberFormat="1" applyFont="1" applyBorder="1" applyAlignment="1">
      <alignment horizontal="center" vertical="center"/>
    </xf>
    <xf numFmtId="37" fontId="117" fillId="0" borderId="4" xfId="0" applyNumberFormat="1" applyFont="1" applyBorder="1" applyAlignment="1">
      <alignment horizontal="center" vertical="center"/>
    </xf>
    <xf numFmtId="37" fontId="118" fillId="0" borderId="4" xfId="0" applyNumberFormat="1" applyFont="1" applyBorder="1" applyAlignment="1">
      <alignment horizontal="center" vertical="center"/>
    </xf>
    <xf numFmtId="37" fontId="119" fillId="0" borderId="4" xfId="0" applyNumberFormat="1" applyFont="1" applyBorder="1" applyAlignment="1">
      <alignment horizontal="center" vertical="center"/>
    </xf>
    <xf numFmtId="37" fontId="120" fillId="0" borderId="4" xfId="0" applyNumberFormat="1" applyFont="1" applyBorder="1" applyAlignment="1">
      <alignment horizontal="center" vertical="center"/>
    </xf>
    <xf numFmtId="37" fontId="125" fillId="0" borderId="1" xfId="0" applyNumberFormat="1" applyFont="1" applyBorder="1" applyAlignment="1">
      <alignment horizontal="center" vertical="center"/>
    </xf>
    <xf numFmtId="37" fontId="126" fillId="0" borderId="1" xfId="0" applyNumberFormat="1" applyFont="1" applyBorder="1" applyAlignment="1">
      <alignment horizontal="center" vertical="center"/>
    </xf>
    <xf numFmtId="37" fontId="127" fillId="0" borderId="1" xfId="0" applyNumberFormat="1" applyFont="1" applyBorder="1" applyAlignment="1">
      <alignment horizontal="center" vertical="center"/>
    </xf>
    <xf numFmtId="37" fontId="128" fillId="0" borderId="1" xfId="0" applyNumberFormat="1" applyFont="1" applyBorder="1" applyAlignment="1">
      <alignment horizontal="center" vertical="center" wrapText="1"/>
    </xf>
    <xf numFmtId="37" fontId="129" fillId="0" borderId="1" xfId="0" applyNumberFormat="1" applyFont="1" applyBorder="1" applyAlignment="1">
      <alignment horizontal="center" vertical="center" wrapText="1"/>
    </xf>
    <xf numFmtId="37" fontId="130" fillId="0" borderId="0" xfId="0" applyNumberFormat="1" applyFont="1" applyAlignment="1">
      <alignment horizontal="right" vertical="center"/>
    </xf>
    <xf numFmtId="37" fontId="131" fillId="0" borderId="0" xfId="0" applyNumberFormat="1" applyFont="1" applyAlignment="1">
      <alignment horizontal="right" vertical="center"/>
    </xf>
    <xf numFmtId="37" fontId="132" fillId="0" borderId="0" xfId="0" applyNumberFormat="1" applyFont="1" applyAlignment="1">
      <alignment horizontal="right" vertical="center"/>
    </xf>
    <xf numFmtId="37" fontId="133" fillId="0" borderId="0" xfId="0" applyNumberFormat="1" applyFont="1" applyAlignment="1">
      <alignment horizontal="right" vertical="center"/>
    </xf>
    <xf numFmtId="37" fontId="134" fillId="0" borderId="1" xfId="0" applyNumberFormat="1" applyFont="1" applyBorder="1" applyAlignment="1">
      <alignment horizontal="center" vertical="center"/>
    </xf>
    <xf numFmtId="37" fontId="135" fillId="0" borderId="4" xfId="0" applyNumberFormat="1" applyFont="1" applyBorder="1" applyAlignment="1">
      <alignment horizontal="center" vertical="center"/>
    </xf>
    <xf numFmtId="37" fontId="136" fillId="0" borderId="4" xfId="0" applyNumberFormat="1" applyFont="1" applyBorder="1" applyAlignment="1">
      <alignment horizontal="center" vertical="center"/>
    </xf>
    <xf numFmtId="37" fontId="137" fillId="0" borderId="4" xfId="0" applyNumberFormat="1" applyFont="1" applyBorder="1" applyAlignment="1">
      <alignment horizontal="center" vertical="center"/>
    </xf>
    <xf numFmtId="37" fontId="145" fillId="0" borderId="1" xfId="0" applyNumberFormat="1" applyFont="1" applyBorder="1" applyAlignment="1">
      <alignment horizontal="center" vertical="center"/>
    </xf>
    <xf numFmtId="37" fontId="146" fillId="0" borderId="1" xfId="0" applyNumberFormat="1" applyFont="1" applyBorder="1" applyAlignment="1">
      <alignment horizontal="center" vertical="center" wrapText="1"/>
    </xf>
    <xf numFmtId="37" fontId="147" fillId="0" borderId="1" xfId="0" applyNumberFormat="1" applyFont="1" applyBorder="1" applyAlignment="1">
      <alignment horizontal="center" vertical="center" wrapText="1"/>
    </xf>
    <xf numFmtId="37" fontId="148" fillId="0" borderId="1" xfId="0" applyNumberFormat="1" applyFont="1" applyBorder="1" applyAlignment="1">
      <alignment horizontal="center" vertical="center" wrapText="1"/>
    </xf>
    <xf numFmtId="37" fontId="149" fillId="0" borderId="1" xfId="0" applyNumberFormat="1" applyFont="1" applyBorder="1" applyAlignment="1">
      <alignment horizontal="center" vertical="center" wrapText="1"/>
    </xf>
    <xf numFmtId="37" fontId="150" fillId="0" borderId="1" xfId="0" applyNumberFormat="1" applyFont="1" applyBorder="1" applyAlignment="1">
      <alignment horizontal="center" vertical="center" wrapText="1"/>
    </xf>
    <xf numFmtId="37" fontId="151" fillId="0" borderId="1" xfId="0" applyNumberFormat="1" applyFont="1" applyBorder="1" applyAlignment="1">
      <alignment horizontal="center" vertical="center" wrapText="1"/>
    </xf>
    <xf numFmtId="37" fontId="152" fillId="0" borderId="1" xfId="0" applyNumberFormat="1" applyFont="1" applyBorder="1" applyAlignment="1">
      <alignment horizontal="center" vertical="center" wrapText="1"/>
    </xf>
    <xf numFmtId="37" fontId="153" fillId="0" borderId="1" xfId="0" applyNumberFormat="1" applyFont="1" applyBorder="1" applyAlignment="1">
      <alignment horizontal="center" vertical="center" wrapText="1"/>
    </xf>
    <xf numFmtId="37" fontId="154" fillId="0" borderId="1" xfId="0" applyNumberFormat="1" applyFont="1" applyBorder="1" applyAlignment="1">
      <alignment horizontal="center" vertical="center" wrapText="1"/>
    </xf>
    <xf numFmtId="37" fontId="155" fillId="0" borderId="0" xfId="0" applyNumberFormat="1" applyFont="1" applyAlignment="1">
      <alignment horizontal="center" vertical="center" wrapText="1"/>
    </xf>
    <xf numFmtId="37" fontId="156" fillId="0" borderId="0" xfId="0" applyNumberFormat="1" applyFont="1" applyAlignment="1">
      <alignment horizontal="center" vertical="center" wrapText="1"/>
    </xf>
    <xf numFmtId="37" fontId="157" fillId="0" borderId="0" xfId="0" applyNumberFormat="1" applyFont="1" applyAlignment="1">
      <alignment horizontal="center" vertical="center" wrapText="1"/>
    </xf>
    <xf numFmtId="37" fontId="158" fillId="0" borderId="0" xfId="0" applyNumberFormat="1" applyFont="1" applyAlignment="1">
      <alignment horizontal="center" vertical="center" wrapText="1"/>
    </xf>
    <xf numFmtId="37" fontId="159" fillId="0" borderId="0" xfId="0" applyNumberFormat="1" applyFont="1" applyAlignment="1">
      <alignment horizontal="center" vertical="center" wrapText="1"/>
    </xf>
    <xf numFmtId="37" fontId="160" fillId="0" borderId="0" xfId="0" applyNumberFormat="1" applyFont="1" applyAlignment="1">
      <alignment horizontal="center" vertical="center" wrapText="1"/>
    </xf>
    <xf numFmtId="37" fontId="161" fillId="0" borderId="0" xfId="0" applyNumberFormat="1" applyFont="1" applyAlignment="1">
      <alignment horizontal="center" vertical="center" wrapText="1"/>
    </xf>
    <xf numFmtId="37" fontId="162" fillId="0" borderId="0" xfId="0" applyNumberFormat="1" applyFont="1" applyAlignment="1">
      <alignment horizontal="center" vertical="center" wrapText="1"/>
    </xf>
    <xf numFmtId="37" fontId="163" fillId="0" borderId="0" xfId="0" applyNumberFormat="1" applyFont="1" applyAlignment="1">
      <alignment horizontal="center" vertical="center" wrapText="1"/>
    </xf>
    <xf numFmtId="37" fontId="164" fillId="0" borderId="0" xfId="0" applyNumberFormat="1" applyFont="1" applyAlignment="1">
      <alignment horizontal="center" vertical="center" wrapText="1"/>
    </xf>
    <xf numFmtId="37" fontId="165" fillId="0" borderId="0" xfId="0" applyNumberFormat="1" applyFont="1" applyAlignment="1">
      <alignment horizontal="center" vertical="center" wrapText="1"/>
    </xf>
    <xf numFmtId="37" fontId="166" fillId="0" borderId="0" xfId="0" applyNumberFormat="1" applyFont="1" applyAlignment="1">
      <alignment horizontal="center" vertical="center" wrapText="1"/>
    </xf>
    <xf numFmtId="37" fontId="167" fillId="0" borderId="0" xfId="0" applyNumberFormat="1" applyFont="1" applyAlignment="1">
      <alignment horizontal="center" vertical="center" wrapText="1"/>
    </xf>
    <xf numFmtId="37" fontId="168" fillId="0" borderId="0" xfId="0" applyNumberFormat="1" applyFont="1" applyAlignment="1">
      <alignment horizontal="center" vertical="center" wrapText="1"/>
    </xf>
    <xf numFmtId="37" fontId="169" fillId="0" borderId="3" xfId="0" applyNumberFormat="1" applyFont="1" applyBorder="1" applyAlignment="1">
      <alignment horizontal="center" vertical="center"/>
    </xf>
    <xf numFmtId="37" fontId="170" fillId="0" borderId="4" xfId="0" applyNumberFormat="1" applyFont="1" applyBorder="1" applyAlignment="1">
      <alignment horizontal="center" vertical="center"/>
    </xf>
    <xf numFmtId="37" fontId="171" fillId="0" borderId="4" xfId="0" applyNumberFormat="1" applyFont="1" applyBorder="1" applyAlignment="1">
      <alignment horizontal="center" vertical="center"/>
    </xf>
    <xf numFmtId="37" fontId="172" fillId="0" borderId="4" xfId="0" applyNumberFormat="1" applyFont="1" applyBorder="1" applyAlignment="1">
      <alignment horizontal="center" vertical="center"/>
    </xf>
    <xf numFmtId="37" fontId="173" fillId="0" borderId="4" xfId="0" applyNumberFormat="1" applyFont="1" applyBorder="1" applyAlignment="1">
      <alignment horizontal="center" vertical="center"/>
    </xf>
    <xf numFmtId="37" fontId="174" fillId="0" borderId="4" xfId="0" applyNumberFormat="1" applyFont="1" applyBorder="1" applyAlignment="1">
      <alignment horizontal="center" vertical="center"/>
    </xf>
    <xf numFmtId="37" fontId="175" fillId="0" borderId="4" xfId="0" applyNumberFormat="1" applyFont="1" applyBorder="1" applyAlignment="1">
      <alignment horizontal="center" vertical="center"/>
    </xf>
    <xf numFmtId="37" fontId="182" fillId="0" borderId="0" xfId="0" applyNumberFormat="1" applyFont="1" applyAlignment="1">
      <alignment horizontal="center" vertical="center"/>
    </xf>
    <xf numFmtId="37" fontId="183" fillId="0" borderId="1" xfId="0" applyNumberFormat="1" applyFont="1" applyBorder="1" applyAlignment="1">
      <alignment horizontal="center" vertical="center" wrapText="1"/>
    </xf>
    <xf numFmtId="37" fontId="184" fillId="0" borderId="1" xfId="0" applyNumberFormat="1" applyFont="1" applyBorder="1" applyAlignment="1">
      <alignment horizontal="center" vertical="center" wrapText="1"/>
    </xf>
    <xf numFmtId="37" fontId="185" fillId="0" borderId="1" xfId="0" applyNumberFormat="1" applyFont="1" applyBorder="1" applyAlignment="1">
      <alignment horizontal="center" vertical="center" wrapText="1"/>
    </xf>
    <xf numFmtId="37" fontId="186" fillId="0" borderId="1" xfId="0" applyNumberFormat="1" applyFont="1" applyBorder="1" applyAlignment="1">
      <alignment horizontal="center" vertical="center" wrapText="1"/>
    </xf>
    <xf numFmtId="37" fontId="187" fillId="0" borderId="1" xfId="0" applyNumberFormat="1" applyFont="1" applyBorder="1" applyAlignment="1">
      <alignment horizontal="center" vertical="center" wrapText="1"/>
    </xf>
    <xf numFmtId="37" fontId="188" fillId="0" borderId="1" xfId="0" applyNumberFormat="1" applyFont="1" applyBorder="1" applyAlignment="1">
      <alignment horizontal="center" vertical="center" wrapText="1"/>
    </xf>
    <xf numFmtId="37" fontId="189" fillId="0" borderId="1" xfId="0" applyNumberFormat="1" applyFont="1" applyBorder="1" applyAlignment="1">
      <alignment horizontal="center" vertical="center" wrapText="1"/>
    </xf>
    <xf numFmtId="37" fontId="190" fillId="0" borderId="0" xfId="0" applyNumberFormat="1" applyFont="1" applyAlignment="1">
      <alignment horizontal="center" vertical="center" wrapText="1"/>
    </xf>
    <xf numFmtId="37" fontId="191" fillId="0" borderId="0" xfId="0" applyNumberFormat="1" applyFont="1" applyAlignment="1">
      <alignment horizontal="center" vertical="center" wrapText="1"/>
    </xf>
    <xf numFmtId="37" fontId="192" fillId="0" borderId="0" xfId="0" applyNumberFormat="1" applyFont="1" applyAlignment="1">
      <alignment horizontal="center" vertical="center" wrapText="1"/>
    </xf>
    <xf numFmtId="37" fontId="193" fillId="0" borderId="0" xfId="0" applyNumberFormat="1" applyFont="1" applyAlignment="1">
      <alignment horizontal="center" vertical="center" wrapText="1"/>
    </xf>
    <xf numFmtId="37" fontId="194" fillId="0" borderId="3" xfId="0" applyNumberFormat="1" applyFont="1" applyBorder="1" applyAlignment="1">
      <alignment horizontal="center" vertical="center"/>
    </xf>
    <xf numFmtId="37" fontId="195" fillId="0" borderId="4" xfId="0" applyNumberFormat="1" applyFont="1" applyBorder="1" applyAlignment="1">
      <alignment horizontal="center" vertical="center"/>
    </xf>
    <xf numFmtId="37" fontId="196" fillId="0" borderId="4" xfId="0" applyNumberFormat="1" applyFont="1" applyBorder="1" applyAlignment="1">
      <alignment horizontal="center" vertical="center"/>
    </xf>
    <xf numFmtId="37" fontId="197" fillId="0" borderId="4" xfId="0" applyNumberFormat="1" applyFont="1" applyBorder="1" applyAlignment="1">
      <alignment horizontal="center" vertical="center"/>
    </xf>
    <xf numFmtId="37" fontId="198" fillId="0" borderId="4" xfId="0" applyNumberFormat="1" applyFont="1" applyBorder="1" applyAlignment="1">
      <alignment horizontal="center" vertical="center"/>
    </xf>
    <xf numFmtId="37" fontId="199" fillId="0" borderId="4" xfId="0" applyNumberFormat="1" applyFont="1" applyBorder="1" applyAlignment="1">
      <alignment horizontal="center" vertical="center"/>
    </xf>
    <xf numFmtId="37" fontId="200" fillId="0" borderId="4" xfId="0" applyNumberFormat="1" applyFont="1" applyBorder="1" applyAlignment="1">
      <alignment horizontal="center" vertical="center"/>
    </xf>
    <xf numFmtId="37" fontId="207" fillId="0" borderId="0" xfId="0" applyNumberFormat="1" applyFont="1" applyAlignment="1">
      <alignment horizontal="center" vertical="center"/>
    </xf>
    <xf numFmtId="37" fontId="208" fillId="0" borderId="1" xfId="0" applyNumberFormat="1" applyFont="1" applyBorder="1" applyAlignment="1">
      <alignment horizontal="center" vertical="center" wrapText="1"/>
    </xf>
    <xf numFmtId="37" fontId="209" fillId="0" borderId="1" xfId="0" applyNumberFormat="1" applyFont="1" applyBorder="1" applyAlignment="1">
      <alignment horizontal="center" vertical="center" wrapText="1"/>
    </xf>
    <xf numFmtId="37" fontId="210" fillId="0" borderId="1" xfId="0" applyNumberFormat="1" applyFont="1" applyBorder="1" applyAlignment="1">
      <alignment horizontal="center" vertical="center" wrapText="1"/>
    </xf>
    <xf numFmtId="37" fontId="211" fillId="0" borderId="1" xfId="0" applyNumberFormat="1" applyFont="1" applyBorder="1" applyAlignment="1">
      <alignment horizontal="center" vertical="center" wrapText="1"/>
    </xf>
    <xf numFmtId="37" fontId="212" fillId="0" borderId="1" xfId="0" applyNumberFormat="1" applyFont="1" applyBorder="1" applyAlignment="1">
      <alignment horizontal="center" vertical="center" wrapText="1"/>
    </xf>
    <xf numFmtId="37" fontId="213" fillId="0" borderId="1" xfId="0" applyNumberFormat="1" applyFont="1" applyBorder="1" applyAlignment="1">
      <alignment horizontal="center" vertical="center" wrapText="1"/>
    </xf>
    <xf numFmtId="37" fontId="214" fillId="0" borderId="1" xfId="0" applyNumberFormat="1" applyFont="1" applyBorder="1" applyAlignment="1">
      <alignment horizontal="center" vertical="center" wrapText="1"/>
    </xf>
    <xf numFmtId="37" fontId="215" fillId="0" borderId="1" xfId="0" applyNumberFormat="1" applyFont="1" applyBorder="1" applyAlignment="1">
      <alignment horizontal="center" vertical="center" wrapText="1"/>
    </xf>
    <xf numFmtId="37" fontId="216" fillId="0" borderId="0" xfId="0" applyNumberFormat="1" applyFont="1" applyAlignment="1">
      <alignment horizontal="center" vertical="center" wrapText="1"/>
    </xf>
    <xf numFmtId="37" fontId="217" fillId="0" borderId="0" xfId="0" applyNumberFormat="1" applyFont="1" applyAlignment="1">
      <alignment horizontal="center" vertical="center" wrapText="1"/>
    </xf>
    <xf numFmtId="37" fontId="218" fillId="0" borderId="0" xfId="0" applyNumberFormat="1" applyFont="1" applyAlignment="1">
      <alignment horizontal="center" vertical="center" wrapText="1"/>
    </xf>
    <xf numFmtId="37" fontId="219" fillId="0" borderId="0" xfId="0" applyNumberFormat="1" applyFont="1" applyAlignment="1">
      <alignment horizontal="center" vertical="center" wrapText="1"/>
    </xf>
    <xf numFmtId="37" fontId="220" fillId="0" borderId="0" xfId="0" applyNumberFormat="1" applyFont="1" applyAlignment="1">
      <alignment horizontal="center" vertical="center" wrapText="1"/>
    </xf>
    <xf numFmtId="37" fontId="221" fillId="0" borderId="0" xfId="0" applyNumberFormat="1" applyFont="1" applyAlignment="1">
      <alignment horizontal="center" vertical="center" wrapText="1"/>
    </xf>
    <xf numFmtId="37" fontId="222" fillId="0" borderId="0" xfId="0" applyNumberFormat="1" applyFont="1" applyAlignment="1">
      <alignment horizontal="center" vertical="center" wrapText="1"/>
    </xf>
    <xf numFmtId="37" fontId="223" fillId="0" borderId="0" xfId="0" applyNumberFormat="1" applyFont="1" applyAlignment="1">
      <alignment horizontal="center" vertical="center" wrapText="1"/>
    </xf>
    <xf numFmtId="37" fontId="224" fillId="0" borderId="0" xfId="0" applyNumberFormat="1" applyFont="1" applyAlignment="1">
      <alignment horizontal="center" vertical="center" wrapText="1"/>
    </xf>
    <xf numFmtId="37" fontId="225" fillId="0" borderId="0" xfId="0" applyNumberFormat="1" applyFont="1" applyAlignment="1">
      <alignment horizontal="center" vertical="center" wrapText="1"/>
    </xf>
    <xf numFmtId="37" fontId="226" fillId="0" borderId="0" xfId="0" applyNumberFormat="1" applyFont="1" applyAlignment="1">
      <alignment horizontal="center" vertical="center" wrapText="1"/>
    </xf>
    <xf numFmtId="37" fontId="227" fillId="0" borderId="0" xfId="0" applyNumberFormat="1" applyFont="1" applyAlignment="1">
      <alignment horizontal="center" vertical="center" wrapText="1"/>
    </xf>
    <xf numFmtId="37" fontId="228" fillId="0" borderId="0" xfId="0" applyNumberFormat="1" applyFont="1" applyAlignment="1">
      <alignment horizontal="center" vertical="center" wrapText="1"/>
    </xf>
    <xf numFmtId="37" fontId="229" fillId="0" borderId="0" xfId="0" applyNumberFormat="1" applyFont="1" applyAlignment="1">
      <alignment horizontal="center" vertical="center" wrapText="1"/>
    </xf>
    <xf numFmtId="37" fontId="230" fillId="0" borderId="0" xfId="0" applyNumberFormat="1" applyFont="1" applyAlignment="1">
      <alignment horizontal="center" vertical="center" wrapText="1"/>
    </xf>
    <xf numFmtId="37" fontId="231" fillId="0" borderId="0" xfId="0" applyNumberFormat="1" applyFont="1" applyAlignment="1">
      <alignment horizontal="center" vertical="center" wrapText="1"/>
    </xf>
    <xf numFmtId="37" fontId="232" fillId="0" borderId="0" xfId="0" applyNumberFormat="1" applyFont="1" applyAlignment="1">
      <alignment horizontal="center" vertical="center" wrapText="1"/>
    </xf>
    <xf numFmtId="37" fontId="233" fillId="0" borderId="0" xfId="0" applyNumberFormat="1" applyFont="1" applyAlignment="1">
      <alignment horizontal="center" vertical="center" wrapText="1"/>
    </xf>
    <xf numFmtId="37" fontId="234" fillId="0" borderId="0" xfId="0" applyNumberFormat="1" applyFont="1" applyAlignment="1">
      <alignment horizontal="center" vertical="center" wrapText="1"/>
    </xf>
    <xf numFmtId="37" fontId="235" fillId="0" borderId="0" xfId="0" applyNumberFormat="1" applyFont="1" applyAlignment="1">
      <alignment horizontal="center" vertical="center" wrapText="1"/>
    </xf>
    <xf numFmtId="37" fontId="236" fillId="0" borderId="0" xfId="0" applyNumberFormat="1" applyFont="1" applyAlignment="1">
      <alignment horizontal="center" vertical="center" wrapText="1"/>
    </xf>
    <xf numFmtId="37" fontId="237" fillId="0" borderId="0" xfId="0" applyNumberFormat="1" applyFont="1" applyAlignment="1">
      <alignment horizontal="center" vertical="center" wrapText="1"/>
    </xf>
    <xf numFmtId="37" fontId="238" fillId="0" borderId="0" xfId="0" applyNumberFormat="1" applyFont="1" applyAlignment="1">
      <alignment horizontal="center" vertical="center" wrapText="1"/>
    </xf>
    <xf numFmtId="37" fontId="239" fillId="0" borderId="0" xfId="0" applyNumberFormat="1" applyFont="1" applyAlignment="1">
      <alignment horizontal="center" vertical="center" wrapText="1"/>
    </xf>
    <xf numFmtId="37" fontId="240" fillId="0" borderId="0" xfId="0" applyNumberFormat="1" applyFont="1" applyAlignment="1">
      <alignment horizontal="center" vertical="center" wrapText="1"/>
    </xf>
    <xf numFmtId="37" fontId="241" fillId="0" borderId="0" xfId="0" applyNumberFormat="1" applyFont="1" applyAlignment="1">
      <alignment horizontal="center" vertical="center" wrapText="1"/>
    </xf>
    <xf numFmtId="37" fontId="242" fillId="0" borderId="0" xfId="0" applyNumberFormat="1" applyFont="1" applyAlignment="1">
      <alignment horizontal="center" vertical="center" wrapText="1"/>
    </xf>
    <xf numFmtId="37" fontId="243" fillId="0" borderId="0" xfId="0" applyNumberFormat="1" applyFont="1" applyAlignment="1">
      <alignment horizontal="center" vertical="center" wrapText="1"/>
    </xf>
    <xf numFmtId="37" fontId="244" fillId="0" borderId="0" xfId="0" applyNumberFormat="1" applyFont="1" applyAlignment="1">
      <alignment horizontal="center" vertical="center" wrapText="1"/>
    </xf>
    <xf numFmtId="37" fontId="245" fillId="0" borderId="0" xfId="0" applyNumberFormat="1" applyFont="1" applyAlignment="1">
      <alignment horizontal="center" vertical="center" wrapText="1"/>
    </xf>
    <xf numFmtId="37" fontId="246" fillId="0" borderId="0" xfId="0" applyNumberFormat="1" applyFont="1" applyAlignment="1">
      <alignment horizontal="center" vertical="center" wrapText="1"/>
    </xf>
    <xf numFmtId="37" fontId="247" fillId="0" borderId="0" xfId="0" applyNumberFormat="1" applyFont="1" applyAlignment="1">
      <alignment horizontal="center" vertical="center" wrapText="1"/>
    </xf>
    <xf numFmtId="37" fontId="248" fillId="0" borderId="0" xfId="0" applyNumberFormat="1" applyFont="1" applyAlignment="1">
      <alignment horizontal="center" vertical="center" wrapText="1"/>
    </xf>
    <xf numFmtId="37" fontId="249" fillId="0" borderId="0" xfId="0" applyNumberFormat="1" applyFont="1" applyAlignment="1">
      <alignment horizontal="center" vertical="center" wrapText="1"/>
    </xf>
    <xf numFmtId="37" fontId="250" fillId="0" borderId="0" xfId="0" applyNumberFormat="1" applyFont="1" applyAlignment="1">
      <alignment horizontal="center" vertical="center" wrapText="1"/>
    </xf>
    <xf numFmtId="37" fontId="251" fillId="0" borderId="0" xfId="0" applyNumberFormat="1" applyFont="1" applyAlignment="1">
      <alignment horizontal="center" vertical="center" wrapText="1"/>
    </xf>
    <xf numFmtId="37" fontId="252" fillId="0" borderId="0" xfId="0" applyNumberFormat="1" applyFont="1" applyAlignment="1">
      <alignment horizontal="center" vertical="center" wrapText="1"/>
    </xf>
    <xf numFmtId="37" fontId="253" fillId="0" borderId="0" xfId="0" applyNumberFormat="1" applyFont="1" applyAlignment="1">
      <alignment horizontal="center" vertical="center" wrapText="1"/>
    </xf>
    <xf numFmtId="37" fontId="254" fillId="0" borderId="0" xfId="0" applyNumberFormat="1" applyFont="1" applyAlignment="1">
      <alignment horizontal="center" vertical="center" wrapText="1"/>
    </xf>
    <xf numFmtId="37" fontId="255" fillId="0" borderId="0" xfId="0" applyNumberFormat="1" applyFont="1" applyAlignment="1">
      <alignment horizontal="center" vertical="center" wrapText="1"/>
    </xf>
    <xf numFmtId="37" fontId="256" fillId="0" borderId="0" xfId="0" applyNumberFormat="1" applyFont="1" applyAlignment="1">
      <alignment horizontal="center" vertical="center" wrapText="1"/>
    </xf>
    <xf numFmtId="37" fontId="257" fillId="0" borderId="0" xfId="0" applyNumberFormat="1" applyFont="1" applyAlignment="1">
      <alignment horizontal="center" vertical="center" wrapText="1"/>
    </xf>
    <xf numFmtId="37" fontId="258" fillId="0" borderId="0" xfId="0" applyNumberFormat="1" applyFont="1" applyAlignment="1">
      <alignment horizontal="center" vertical="center" wrapText="1"/>
    </xf>
    <xf numFmtId="37" fontId="259" fillId="0" borderId="3" xfId="0" applyNumberFormat="1" applyFont="1" applyBorder="1" applyAlignment="1">
      <alignment horizontal="center" vertical="center"/>
    </xf>
    <xf numFmtId="37" fontId="260" fillId="0" borderId="4" xfId="0" applyNumberFormat="1" applyFont="1" applyBorder="1" applyAlignment="1">
      <alignment horizontal="center" vertical="center"/>
    </xf>
    <xf numFmtId="37" fontId="261" fillId="0" borderId="4" xfId="0" applyNumberFormat="1" applyFont="1" applyBorder="1" applyAlignment="1">
      <alignment horizontal="center" vertical="center"/>
    </xf>
    <xf numFmtId="37" fontId="262" fillId="0" borderId="4" xfId="0" applyNumberFormat="1" applyFont="1" applyBorder="1" applyAlignment="1">
      <alignment horizontal="center" vertical="center"/>
    </xf>
    <xf numFmtId="37" fontId="263" fillId="0" borderId="4" xfId="0" applyNumberFormat="1" applyFont="1" applyBorder="1" applyAlignment="1">
      <alignment horizontal="center" vertical="center"/>
    </xf>
    <xf numFmtId="37" fontId="264" fillId="0" borderId="4" xfId="0" applyNumberFormat="1" applyFont="1" applyBorder="1" applyAlignment="1">
      <alignment horizontal="center" vertical="center"/>
    </xf>
    <xf numFmtId="37" fontId="265" fillId="0" borderId="4" xfId="0" applyNumberFormat="1" applyFont="1" applyBorder="1" applyAlignment="1">
      <alignment horizontal="center" vertical="center"/>
    </xf>
    <xf numFmtId="37" fontId="266" fillId="0" borderId="4" xfId="0" applyNumberFormat="1" applyFont="1" applyBorder="1" applyAlignment="1">
      <alignment horizontal="center" vertical="center"/>
    </xf>
    <xf numFmtId="37" fontId="267" fillId="0" borderId="4" xfId="0" applyNumberFormat="1" applyFont="1" applyBorder="1" applyAlignment="1">
      <alignment horizontal="center" vertical="center"/>
    </xf>
    <xf numFmtId="37" fontId="275" fillId="0" borderId="0" xfId="0" applyNumberFormat="1" applyFont="1" applyAlignment="1">
      <alignment horizontal="center" vertical="center"/>
    </xf>
    <xf numFmtId="37" fontId="276" fillId="0" borderId="1" xfId="0" applyNumberFormat="1" applyFont="1" applyBorder="1" applyAlignment="1">
      <alignment horizontal="center" vertical="center" wrapText="1"/>
    </xf>
    <xf numFmtId="37" fontId="277" fillId="0" borderId="1" xfId="0" applyNumberFormat="1" applyFont="1" applyBorder="1" applyAlignment="1">
      <alignment horizontal="center" vertical="center" wrapText="1"/>
    </xf>
    <xf numFmtId="37" fontId="278" fillId="0" borderId="1" xfId="0" applyNumberFormat="1" applyFont="1" applyBorder="1" applyAlignment="1">
      <alignment horizontal="center" vertical="center" wrapText="1"/>
    </xf>
    <xf numFmtId="37" fontId="279" fillId="0" borderId="1" xfId="0" applyNumberFormat="1" applyFont="1" applyBorder="1" applyAlignment="1">
      <alignment horizontal="center" vertical="center" wrapText="1"/>
    </xf>
    <xf numFmtId="37" fontId="280" fillId="0" borderId="1" xfId="0" applyNumberFormat="1" applyFont="1" applyBorder="1" applyAlignment="1">
      <alignment horizontal="center" vertical="center" wrapText="1"/>
    </xf>
    <xf numFmtId="37" fontId="281" fillId="0" borderId="1" xfId="0" applyNumberFormat="1" applyFont="1" applyBorder="1" applyAlignment="1">
      <alignment horizontal="center" vertical="center" wrapText="1"/>
    </xf>
    <xf numFmtId="37" fontId="282" fillId="0" borderId="1" xfId="0" applyNumberFormat="1" applyFont="1" applyBorder="1" applyAlignment="1">
      <alignment horizontal="center" vertical="center" wrapText="1"/>
    </xf>
    <xf numFmtId="37" fontId="283" fillId="0" borderId="1" xfId="0" applyNumberFormat="1" applyFont="1" applyBorder="1" applyAlignment="1">
      <alignment horizontal="center" vertical="center" wrapText="1"/>
    </xf>
    <xf numFmtId="37" fontId="284" fillId="0" borderId="0" xfId="0" applyNumberFormat="1" applyFont="1" applyAlignment="1">
      <alignment horizontal="center" vertical="center" wrapText="1"/>
    </xf>
    <xf numFmtId="37" fontId="285" fillId="0" borderId="0" xfId="0" applyNumberFormat="1" applyFont="1" applyAlignment="1">
      <alignment horizontal="center" vertical="center" wrapText="1"/>
    </xf>
    <xf numFmtId="37" fontId="286" fillId="0" borderId="0" xfId="0" applyNumberFormat="1" applyFont="1" applyAlignment="1">
      <alignment horizontal="center" vertical="center" wrapText="1"/>
    </xf>
    <xf numFmtId="37" fontId="287" fillId="0" borderId="0" xfId="0" applyNumberFormat="1" applyFont="1" applyAlignment="1">
      <alignment horizontal="center" vertical="center" wrapText="1"/>
    </xf>
    <xf numFmtId="37" fontId="288" fillId="0" borderId="0" xfId="0" applyNumberFormat="1" applyFont="1" applyAlignment="1">
      <alignment horizontal="center" vertical="center" wrapText="1"/>
    </xf>
    <xf numFmtId="37" fontId="289" fillId="0" borderId="0" xfId="0" applyNumberFormat="1" applyFont="1" applyAlignment="1">
      <alignment horizontal="center" vertical="center" wrapText="1"/>
    </xf>
    <xf numFmtId="37" fontId="290" fillId="0" borderId="0" xfId="0" applyNumberFormat="1" applyFont="1" applyAlignment="1">
      <alignment horizontal="center" vertical="center" wrapText="1"/>
    </xf>
    <xf numFmtId="37" fontId="291" fillId="0" borderId="0" xfId="0" applyNumberFormat="1" applyFont="1" applyAlignment="1">
      <alignment horizontal="center" vertical="center" wrapText="1"/>
    </xf>
    <xf numFmtId="37" fontId="292" fillId="0" borderId="0" xfId="0" applyNumberFormat="1" applyFont="1" applyAlignment="1">
      <alignment horizontal="center" vertical="center" wrapText="1"/>
    </xf>
    <xf numFmtId="37" fontId="293" fillId="0" borderId="0" xfId="0" applyNumberFormat="1" applyFont="1" applyAlignment="1">
      <alignment horizontal="center" vertical="center" wrapText="1"/>
    </xf>
    <xf numFmtId="37" fontId="294" fillId="0" borderId="0" xfId="0" applyNumberFormat="1" applyFont="1" applyAlignment="1">
      <alignment horizontal="center" vertical="center" wrapText="1"/>
    </xf>
    <xf numFmtId="37" fontId="295" fillId="0" borderId="0" xfId="0" applyNumberFormat="1" applyFont="1" applyAlignment="1">
      <alignment horizontal="center" vertical="center" wrapText="1"/>
    </xf>
    <xf numFmtId="37" fontId="296" fillId="0" borderId="0" xfId="0" applyNumberFormat="1" applyFont="1" applyAlignment="1">
      <alignment horizontal="center" vertical="center" wrapText="1"/>
    </xf>
    <xf numFmtId="37" fontId="297" fillId="0" borderId="0" xfId="0" applyNumberFormat="1" applyFont="1" applyAlignment="1">
      <alignment horizontal="center" vertical="center" wrapText="1"/>
    </xf>
    <xf numFmtId="37" fontId="298" fillId="0" borderId="0" xfId="0" applyNumberFormat="1" applyFont="1" applyAlignment="1">
      <alignment horizontal="center" vertical="center" wrapText="1"/>
    </xf>
    <xf numFmtId="37" fontId="299" fillId="0" borderId="0" xfId="0" applyNumberFormat="1" applyFont="1" applyAlignment="1">
      <alignment horizontal="center" vertical="center" wrapText="1"/>
    </xf>
    <xf numFmtId="37" fontId="300" fillId="0" borderId="0" xfId="0" applyNumberFormat="1" applyFont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 wrapText="1"/>
    </xf>
    <xf numFmtId="37" fontId="302" fillId="0" borderId="0" xfId="0" applyNumberFormat="1" applyFont="1" applyAlignment="1">
      <alignment horizontal="center" vertical="center" wrapText="1"/>
    </xf>
    <xf numFmtId="37" fontId="303" fillId="0" borderId="0" xfId="0" applyNumberFormat="1" applyFont="1" applyAlignment="1">
      <alignment horizontal="center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 wrapText="1"/>
    </xf>
    <xf numFmtId="37" fontId="306" fillId="0" borderId="0" xfId="0" applyNumberFormat="1" applyFont="1" applyAlignment="1">
      <alignment horizontal="center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 wrapText="1"/>
    </xf>
    <xf numFmtId="37" fontId="309" fillId="0" borderId="0" xfId="0" applyNumberFormat="1" applyFont="1" applyAlignment="1">
      <alignment horizontal="center" vertical="center" wrapText="1"/>
    </xf>
    <xf numFmtId="37" fontId="310" fillId="0" borderId="0" xfId="0" applyNumberFormat="1" applyFont="1" applyAlignment="1">
      <alignment horizontal="center" vertical="center" wrapText="1"/>
    </xf>
    <xf numFmtId="37" fontId="311" fillId="0" borderId="0" xfId="0" applyNumberFormat="1" applyFont="1" applyAlignment="1">
      <alignment horizontal="center" vertical="center" wrapText="1"/>
    </xf>
    <xf numFmtId="37" fontId="312" fillId="0" borderId="0" xfId="0" applyNumberFormat="1" applyFont="1" applyAlignment="1">
      <alignment horizontal="center" vertical="center" wrapText="1"/>
    </xf>
    <xf numFmtId="37" fontId="313" fillId="0" borderId="0" xfId="0" applyNumberFormat="1" applyFont="1" applyAlignment="1">
      <alignment horizontal="center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 wrapText="1"/>
    </xf>
    <xf numFmtId="37" fontId="316" fillId="0" borderId="0" xfId="0" applyNumberFormat="1" applyFont="1" applyAlignment="1">
      <alignment horizontal="center" vertical="center" wrapText="1"/>
    </xf>
    <xf numFmtId="37" fontId="317" fillId="0" borderId="0" xfId="0" applyNumberFormat="1" applyFont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0" xfId="0" applyNumberFormat="1" applyFont="1" applyAlignment="1">
      <alignment horizontal="center" vertical="center" wrapText="1"/>
    </xf>
    <xf numFmtId="37" fontId="323" fillId="0" borderId="0" xfId="0" applyNumberFormat="1" applyFont="1" applyAlignment="1">
      <alignment horizontal="center" vertical="center" wrapText="1"/>
    </xf>
    <xf numFmtId="37" fontId="324" fillId="0" borderId="0" xfId="0" applyNumberFormat="1" applyFont="1" applyAlignment="1">
      <alignment horizontal="center" vertical="center" wrapText="1"/>
    </xf>
    <xf numFmtId="37" fontId="325" fillId="0" borderId="0" xfId="0" applyNumberFormat="1" applyFont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0" xfId="0" applyNumberFormat="1" applyFont="1" applyAlignment="1">
      <alignment horizontal="center" vertical="center" wrapText="1"/>
    </xf>
    <xf numFmtId="37" fontId="328" fillId="0" borderId="0" xfId="0" applyNumberFormat="1" applyFont="1" applyAlignment="1">
      <alignment horizontal="center" vertical="center" wrapText="1"/>
    </xf>
    <xf numFmtId="37" fontId="329" fillId="0" borderId="0" xfId="0" applyNumberFormat="1" applyFont="1" applyAlignment="1">
      <alignment horizontal="center" vertical="center" wrapText="1"/>
    </xf>
    <xf numFmtId="37" fontId="330" fillId="0" borderId="3" xfId="0" applyNumberFormat="1" applyFont="1" applyBorder="1" applyAlignment="1">
      <alignment horizontal="center" vertical="center"/>
    </xf>
    <xf numFmtId="37" fontId="331" fillId="0" borderId="4" xfId="0" applyNumberFormat="1" applyFont="1" applyBorder="1" applyAlignment="1">
      <alignment horizontal="center" vertical="center"/>
    </xf>
    <xf numFmtId="37" fontId="332" fillId="0" borderId="4" xfId="0" applyNumberFormat="1" applyFont="1" applyBorder="1" applyAlignment="1">
      <alignment horizontal="center" vertical="center"/>
    </xf>
    <xf numFmtId="37" fontId="333" fillId="0" borderId="4" xfId="0" applyNumberFormat="1" applyFont="1" applyBorder="1" applyAlignment="1">
      <alignment horizontal="center" vertical="center"/>
    </xf>
    <xf numFmtId="37" fontId="334" fillId="0" borderId="4" xfId="0" applyNumberFormat="1" applyFont="1" applyBorder="1" applyAlignment="1">
      <alignment horizontal="center" vertical="center"/>
    </xf>
    <xf numFmtId="37" fontId="335" fillId="0" borderId="4" xfId="0" applyNumberFormat="1" applyFont="1" applyBorder="1" applyAlignment="1">
      <alignment horizontal="center" vertical="center"/>
    </xf>
    <xf numFmtId="37" fontId="336" fillId="0" borderId="4" xfId="0" applyNumberFormat="1" applyFont="1" applyBorder="1" applyAlignment="1">
      <alignment horizontal="center" vertical="center"/>
    </xf>
    <xf numFmtId="37" fontId="337" fillId="0" borderId="4" xfId="0" applyNumberFormat="1" applyFont="1" applyBorder="1" applyAlignment="1">
      <alignment horizontal="center" vertical="center"/>
    </xf>
    <xf numFmtId="37" fontId="338" fillId="0" borderId="4" xfId="0" applyNumberFormat="1" applyFont="1" applyBorder="1" applyAlignment="1">
      <alignment horizontal="center" vertical="center"/>
    </xf>
    <xf numFmtId="37" fontId="346" fillId="0" borderId="1" xfId="0" applyNumberFormat="1" applyFont="1" applyBorder="1" applyAlignment="1">
      <alignment horizontal="center" vertical="center"/>
    </xf>
    <xf numFmtId="37" fontId="347" fillId="0" borderId="1" xfId="0" applyNumberFormat="1" applyFont="1" applyBorder="1" applyAlignment="1">
      <alignment horizontal="center" vertical="center" wrapText="1"/>
    </xf>
    <xf numFmtId="37" fontId="348" fillId="0" borderId="1" xfId="0" applyNumberFormat="1" applyFont="1" applyBorder="1" applyAlignment="1">
      <alignment horizontal="center" vertical="center" wrapText="1"/>
    </xf>
    <xf numFmtId="37" fontId="349" fillId="0" borderId="1" xfId="0" applyNumberFormat="1" applyFont="1" applyBorder="1" applyAlignment="1">
      <alignment horizontal="center" vertical="center" wrapText="1"/>
    </xf>
    <xf numFmtId="37" fontId="350" fillId="0" borderId="1" xfId="0" applyNumberFormat="1" applyFont="1" applyBorder="1" applyAlignment="1">
      <alignment horizontal="center" vertical="center" wrapText="1"/>
    </xf>
    <xf numFmtId="37" fontId="351" fillId="0" borderId="1" xfId="0" applyNumberFormat="1" applyFont="1" applyBorder="1" applyAlignment="1">
      <alignment horizontal="center" vertical="center" wrapText="1"/>
    </xf>
    <xf numFmtId="37" fontId="352" fillId="0" borderId="1" xfId="0" applyNumberFormat="1" applyFont="1" applyBorder="1" applyAlignment="1">
      <alignment horizontal="center" vertical="center" wrapText="1"/>
    </xf>
    <xf numFmtId="37" fontId="353" fillId="0" borderId="1" xfId="0" applyNumberFormat="1" applyFont="1" applyBorder="1" applyAlignment="1">
      <alignment horizontal="center" vertical="center" wrapText="1"/>
    </xf>
    <xf numFmtId="37" fontId="354" fillId="0" borderId="1" xfId="0" applyNumberFormat="1" applyFont="1" applyBorder="1" applyAlignment="1">
      <alignment horizontal="center" vertical="center" wrapText="1"/>
    </xf>
    <xf numFmtId="37" fontId="355" fillId="0" borderId="0" xfId="0" applyNumberFormat="1" applyFont="1" applyAlignment="1">
      <alignment horizontal="center" vertical="center" wrapText="1"/>
    </xf>
    <xf numFmtId="37" fontId="356" fillId="0" borderId="0" xfId="0" applyNumberFormat="1" applyFont="1" applyAlignment="1">
      <alignment horizontal="center" vertical="center" wrapText="1"/>
    </xf>
    <xf numFmtId="37" fontId="357" fillId="0" borderId="0" xfId="0" applyNumberFormat="1" applyFont="1" applyAlignment="1">
      <alignment horizontal="center" vertical="center" wrapText="1"/>
    </xf>
    <xf numFmtId="37" fontId="358" fillId="0" borderId="0" xfId="0" applyNumberFormat="1" applyFont="1" applyAlignment="1">
      <alignment horizontal="center" vertical="center" wrapText="1"/>
    </xf>
    <xf numFmtId="37" fontId="359" fillId="0" borderId="0" xfId="0" applyNumberFormat="1" applyFont="1" applyAlignment="1">
      <alignment horizontal="center" vertical="center" wrapText="1"/>
    </xf>
    <xf numFmtId="37" fontId="360" fillId="0" borderId="0" xfId="0" applyNumberFormat="1" applyFont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 wrapText="1"/>
    </xf>
    <xf numFmtId="37" fontId="362" fillId="0" borderId="0" xfId="0" applyNumberFormat="1" applyFont="1" applyAlignment="1">
      <alignment horizontal="center" vertical="center" wrapText="1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 wrapText="1"/>
    </xf>
    <xf numFmtId="37" fontId="367" fillId="0" borderId="0" xfId="0" applyNumberFormat="1" applyFont="1" applyAlignment="1">
      <alignment horizontal="center" vertical="center" wrapText="1"/>
    </xf>
    <xf numFmtId="37" fontId="368" fillId="0" borderId="0" xfId="0" applyNumberFormat="1" applyFont="1" applyAlignment="1">
      <alignment horizontal="center" vertical="center" wrapText="1"/>
    </xf>
    <xf numFmtId="37" fontId="369" fillId="0" borderId="0" xfId="0" applyNumberFormat="1" applyFont="1" applyAlignment="1">
      <alignment horizontal="center" vertical="center" wrapText="1"/>
    </xf>
    <xf numFmtId="37" fontId="370" fillId="0" borderId="0" xfId="0" applyNumberFormat="1" applyFont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 wrapText="1"/>
    </xf>
    <xf numFmtId="37" fontId="372" fillId="0" borderId="0" xfId="0" applyNumberFormat="1" applyFont="1" applyAlignment="1">
      <alignment horizontal="center" vertical="center" wrapText="1"/>
    </xf>
    <xf numFmtId="37" fontId="373" fillId="0" borderId="0" xfId="0" applyNumberFormat="1" applyFont="1" applyAlignment="1">
      <alignment horizontal="center" vertical="center" wrapText="1"/>
    </xf>
    <xf numFmtId="37" fontId="374" fillId="0" borderId="0" xfId="0" applyNumberFormat="1" applyFont="1" applyAlignment="1">
      <alignment horizontal="center" vertical="center" wrapText="1"/>
    </xf>
    <xf numFmtId="37" fontId="375" fillId="0" borderId="0" xfId="0" applyNumberFormat="1" applyFont="1" applyAlignment="1">
      <alignment horizontal="center" vertical="center" wrapText="1"/>
    </xf>
    <xf numFmtId="37" fontId="376" fillId="0" borderId="0" xfId="0" applyNumberFormat="1" applyFont="1" applyAlignment="1">
      <alignment horizontal="center" vertical="center" wrapText="1"/>
    </xf>
    <xf numFmtId="37" fontId="377" fillId="0" borderId="0" xfId="0" applyNumberFormat="1" applyFont="1" applyAlignment="1">
      <alignment horizontal="center" vertical="center" wrapText="1"/>
    </xf>
    <xf numFmtId="37" fontId="378" fillId="0" borderId="0" xfId="0" applyNumberFormat="1" applyFont="1" applyAlignment="1">
      <alignment horizontal="center" vertical="center" wrapText="1"/>
    </xf>
    <xf numFmtId="37" fontId="379" fillId="0" borderId="0" xfId="0" applyNumberFormat="1" applyFont="1" applyAlignment="1">
      <alignment horizontal="center" vertical="center" wrapText="1"/>
    </xf>
    <xf numFmtId="37" fontId="380" fillId="0" borderId="0" xfId="0" applyNumberFormat="1" applyFont="1" applyAlignment="1">
      <alignment horizontal="center" vertical="center" wrapText="1"/>
    </xf>
    <xf numFmtId="37" fontId="381" fillId="0" borderId="0" xfId="0" applyNumberFormat="1" applyFont="1" applyAlignment="1">
      <alignment horizontal="center" vertical="center" wrapText="1"/>
    </xf>
    <xf numFmtId="37" fontId="382" fillId="0" borderId="0" xfId="0" applyNumberFormat="1" applyFont="1" applyAlignment="1">
      <alignment horizontal="center" vertical="center" wrapText="1"/>
    </xf>
    <xf numFmtId="37" fontId="383" fillId="0" borderId="0" xfId="0" applyNumberFormat="1" applyFont="1" applyAlignment="1">
      <alignment horizontal="center" vertical="center" wrapText="1"/>
    </xf>
    <xf numFmtId="37" fontId="384" fillId="0" borderId="0" xfId="0" applyNumberFormat="1" applyFont="1" applyAlignment="1">
      <alignment horizontal="center" vertical="center" wrapText="1"/>
    </xf>
    <xf numFmtId="37" fontId="385" fillId="0" borderId="0" xfId="0" applyNumberFormat="1" applyFont="1" applyAlignment="1">
      <alignment horizontal="center" vertical="center" wrapText="1"/>
    </xf>
    <xf numFmtId="37" fontId="386" fillId="0" borderId="0" xfId="0" applyNumberFormat="1" applyFont="1" applyAlignment="1">
      <alignment horizontal="center" vertical="center" wrapText="1"/>
    </xf>
    <xf numFmtId="37" fontId="387" fillId="0" borderId="0" xfId="0" applyNumberFormat="1" applyFont="1" applyAlignment="1">
      <alignment horizontal="center" vertical="center" wrapText="1"/>
    </xf>
    <xf numFmtId="37" fontId="388" fillId="0" borderId="0" xfId="0" applyNumberFormat="1" applyFont="1" applyAlignment="1">
      <alignment horizontal="center" vertical="center" wrapText="1"/>
    </xf>
    <xf numFmtId="37" fontId="389" fillId="0" borderId="0" xfId="0" applyNumberFormat="1" applyFont="1" applyAlignment="1">
      <alignment horizontal="center" vertical="center" wrapText="1"/>
    </xf>
    <xf numFmtId="37" fontId="390" fillId="0" borderId="0" xfId="0" applyNumberFormat="1" applyFont="1" applyAlignment="1">
      <alignment horizontal="center" vertical="center" wrapText="1"/>
    </xf>
    <xf numFmtId="37" fontId="391" fillId="0" borderId="0" xfId="0" applyNumberFormat="1" applyFont="1" applyAlignment="1">
      <alignment horizontal="center" vertical="center" wrapText="1"/>
    </xf>
    <xf numFmtId="37" fontId="392" fillId="0" borderId="0" xfId="0" applyNumberFormat="1" applyFont="1" applyAlignment="1">
      <alignment horizontal="center" vertical="center" wrapText="1"/>
    </xf>
    <xf numFmtId="37" fontId="393" fillId="0" borderId="0" xfId="0" applyNumberFormat="1" applyFont="1" applyAlignment="1">
      <alignment horizontal="center" vertical="center" wrapText="1"/>
    </xf>
    <xf numFmtId="37" fontId="394" fillId="0" borderId="0" xfId="0" applyNumberFormat="1" applyFont="1" applyAlignment="1">
      <alignment horizontal="center" vertical="center" wrapText="1"/>
    </xf>
    <xf numFmtId="37" fontId="395" fillId="0" borderId="0" xfId="0" applyNumberFormat="1" applyFont="1" applyAlignment="1">
      <alignment horizontal="center" vertical="center" wrapText="1"/>
    </xf>
    <xf numFmtId="37" fontId="396" fillId="0" borderId="0" xfId="0" applyNumberFormat="1" applyFont="1" applyAlignment="1">
      <alignment horizontal="center" vertical="center" wrapText="1"/>
    </xf>
    <xf numFmtId="37" fontId="397" fillId="0" borderId="0" xfId="0" applyNumberFormat="1" applyFont="1" applyAlignment="1">
      <alignment horizontal="center" vertical="center" wrapText="1"/>
    </xf>
    <xf numFmtId="37" fontId="398" fillId="0" borderId="0" xfId="0" applyNumberFormat="1" applyFont="1" applyAlignment="1">
      <alignment horizontal="center" vertical="center" wrapText="1"/>
    </xf>
    <xf numFmtId="37" fontId="399" fillId="0" borderId="0" xfId="0" applyNumberFormat="1" applyFont="1" applyAlignment="1">
      <alignment horizontal="center" vertical="center" wrapText="1"/>
    </xf>
    <xf numFmtId="37" fontId="400" fillId="0" borderId="0" xfId="0" applyNumberFormat="1" applyFont="1" applyAlignment="1">
      <alignment horizontal="center" vertical="center" wrapText="1"/>
    </xf>
    <xf numFmtId="37" fontId="401" fillId="0" borderId="0" xfId="0" applyNumberFormat="1" applyFont="1" applyAlignment="1">
      <alignment horizontal="center" vertical="center" wrapText="1"/>
    </xf>
    <xf numFmtId="37" fontId="402" fillId="0" borderId="0" xfId="0" applyNumberFormat="1" applyFont="1" applyAlignment="1">
      <alignment horizontal="center" vertical="center" wrapText="1"/>
    </xf>
    <xf numFmtId="37" fontId="403" fillId="0" borderId="0" xfId="0" applyNumberFormat="1" applyFont="1" applyAlignment="1">
      <alignment horizontal="center" vertical="center" wrapText="1"/>
    </xf>
    <xf numFmtId="37" fontId="404" fillId="0" borderId="0" xfId="0" applyNumberFormat="1" applyFont="1" applyAlignment="1">
      <alignment horizontal="center" vertical="center" wrapText="1"/>
    </xf>
    <xf numFmtId="37" fontId="405" fillId="0" borderId="0" xfId="0" applyNumberFormat="1" applyFont="1" applyAlignment="1">
      <alignment horizontal="center" vertical="center" wrapText="1"/>
    </xf>
    <xf numFmtId="37" fontId="406" fillId="0" borderId="0" xfId="0" applyNumberFormat="1" applyFont="1" applyAlignment="1">
      <alignment horizontal="center" vertical="center" wrapText="1"/>
    </xf>
    <xf numFmtId="37" fontId="407" fillId="0" borderId="0" xfId="0" applyNumberFormat="1" applyFont="1" applyAlignment="1">
      <alignment horizontal="center" vertical="center" wrapText="1"/>
    </xf>
    <xf numFmtId="37" fontId="408" fillId="0" borderId="0" xfId="0" applyNumberFormat="1" applyFont="1" applyAlignment="1">
      <alignment horizontal="center" vertical="center" wrapText="1"/>
    </xf>
    <xf numFmtId="37" fontId="409" fillId="0" borderId="0" xfId="0" applyNumberFormat="1" applyFont="1" applyAlignment="1">
      <alignment horizontal="center" vertical="center" wrapText="1"/>
    </xf>
    <xf numFmtId="37" fontId="410" fillId="0" borderId="0" xfId="0" applyNumberFormat="1" applyFont="1" applyAlignment="1">
      <alignment horizontal="center" vertical="center" wrapText="1"/>
    </xf>
    <xf numFmtId="37" fontId="411" fillId="0" borderId="0" xfId="0" applyNumberFormat="1" applyFont="1" applyAlignment="1">
      <alignment horizontal="center" vertical="center" wrapText="1"/>
    </xf>
    <xf numFmtId="37" fontId="412" fillId="0" borderId="0" xfId="0" applyNumberFormat="1" applyFont="1" applyAlignment="1">
      <alignment horizontal="center" vertical="center" wrapText="1"/>
    </xf>
    <xf numFmtId="37" fontId="413" fillId="0" borderId="0" xfId="0" applyNumberFormat="1" applyFont="1" applyAlignment="1">
      <alignment horizontal="center" vertical="center" wrapText="1"/>
    </xf>
    <xf numFmtId="37" fontId="414" fillId="0" borderId="3" xfId="0" applyNumberFormat="1" applyFont="1" applyBorder="1" applyAlignment="1">
      <alignment horizontal="center" vertical="center"/>
    </xf>
    <xf numFmtId="37" fontId="415" fillId="0" borderId="4" xfId="0" applyNumberFormat="1" applyFont="1" applyBorder="1" applyAlignment="1">
      <alignment horizontal="center" vertical="center"/>
    </xf>
    <xf numFmtId="37" fontId="416" fillId="0" borderId="4" xfId="0" applyNumberFormat="1" applyFont="1" applyBorder="1" applyAlignment="1">
      <alignment horizontal="center" vertical="center"/>
    </xf>
    <xf numFmtId="37" fontId="417" fillId="0" borderId="4" xfId="0" applyNumberFormat="1" applyFont="1" applyBorder="1" applyAlignment="1">
      <alignment horizontal="center" vertical="center"/>
    </xf>
    <xf numFmtId="37" fontId="418" fillId="0" borderId="4" xfId="0" applyNumberFormat="1" applyFont="1" applyBorder="1" applyAlignment="1">
      <alignment horizontal="center" vertical="center"/>
    </xf>
    <xf numFmtId="37" fontId="419" fillId="0" borderId="4" xfId="0" applyNumberFormat="1" applyFont="1" applyBorder="1" applyAlignment="1">
      <alignment horizontal="center" vertical="center"/>
    </xf>
    <xf numFmtId="37" fontId="420" fillId="0" borderId="4" xfId="0" applyNumberFormat="1" applyFont="1" applyBorder="1" applyAlignment="1">
      <alignment horizontal="center" vertical="center"/>
    </xf>
    <xf numFmtId="37" fontId="421" fillId="0" borderId="4" xfId="0" applyNumberFormat="1" applyFont="1" applyBorder="1" applyAlignment="1">
      <alignment horizontal="center" vertical="center"/>
    </xf>
    <xf numFmtId="37" fontId="422" fillId="0" borderId="4" xfId="0" applyNumberFormat="1" applyFont="1" applyBorder="1" applyAlignment="1">
      <alignment horizontal="center" vertical="center"/>
    </xf>
    <xf numFmtId="37" fontId="430" fillId="0" borderId="1" xfId="0" applyNumberFormat="1" applyFont="1" applyBorder="1" applyAlignment="1">
      <alignment horizontal="center" vertical="center" wrapText="1"/>
    </xf>
    <xf numFmtId="37" fontId="431" fillId="0" borderId="1" xfId="0" applyNumberFormat="1" applyFont="1" applyBorder="1" applyAlignment="1">
      <alignment horizontal="center" vertical="center" wrapText="1"/>
    </xf>
    <xf numFmtId="37" fontId="432" fillId="0" borderId="1" xfId="0" applyNumberFormat="1" applyFont="1" applyBorder="1" applyAlignment="1">
      <alignment horizontal="center" vertical="center" wrapText="1"/>
    </xf>
    <xf numFmtId="37" fontId="433" fillId="0" borderId="1" xfId="0" applyNumberFormat="1" applyFont="1" applyBorder="1" applyAlignment="1">
      <alignment horizontal="center" vertical="center" wrapText="1"/>
    </xf>
    <xf numFmtId="37" fontId="434" fillId="0" borderId="0" xfId="0" applyNumberFormat="1" applyFont="1" applyAlignment="1">
      <alignment horizontal="center" vertical="center" wrapText="1"/>
    </xf>
    <xf numFmtId="37" fontId="435" fillId="0" borderId="0" xfId="0" applyNumberFormat="1" applyFont="1" applyAlignment="1">
      <alignment horizontal="center" vertical="center" wrapText="1"/>
    </xf>
    <xf numFmtId="37" fontId="436" fillId="0" borderId="0" xfId="0" applyNumberFormat="1" applyFont="1" applyAlignment="1">
      <alignment horizontal="center" vertical="center" wrapText="1"/>
    </xf>
    <xf numFmtId="37" fontId="437" fillId="0" borderId="0" xfId="0" applyNumberFormat="1" applyFont="1" applyAlignment="1">
      <alignment horizontal="center" vertical="center" wrapText="1"/>
    </xf>
    <xf numFmtId="37" fontId="438" fillId="0" borderId="3" xfId="0" applyNumberFormat="1" applyFont="1" applyBorder="1" applyAlignment="1">
      <alignment horizontal="center" vertical="center"/>
    </xf>
    <xf numFmtId="37" fontId="439" fillId="0" borderId="4" xfId="0" applyNumberFormat="1" applyFont="1" applyBorder="1" applyAlignment="1">
      <alignment horizontal="center" vertical="center"/>
    </xf>
    <xf numFmtId="37" fontId="444" fillId="0" borderId="1" xfId="0" applyNumberFormat="1" applyFont="1" applyBorder="1" applyAlignment="1">
      <alignment horizontal="center" vertical="center"/>
    </xf>
    <xf numFmtId="37" fontId="445" fillId="0" borderId="1" xfId="0" applyNumberFormat="1" applyFont="1" applyBorder="1" applyAlignment="1">
      <alignment horizontal="center" vertical="center"/>
    </xf>
    <xf numFmtId="37" fontId="446" fillId="0" borderId="1" xfId="0" applyNumberFormat="1" applyFont="1" applyBorder="1" applyAlignment="1">
      <alignment horizontal="center" vertical="center" wrapText="1"/>
    </xf>
    <xf numFmtId="37" fontId="447" fillId="0" borderId="1" xfId="0" applyNumberFormat="1" applyFont="1" applyBorder="1" applyAlignment="1">
      <alignment horizontal="center" vertical="center" wrapText="1"/>
    </xf>
    <xf numFmtId="37" fontId="448" fillId="0" borderId="1" xfId="0" applyNumberFormat="1" applyFont="1" applyBorder="1" applyAlignment="1">
      <alignment horizontal="center" vertical="center" wrapText="1"/>
    </xf>
    <xf numFmtId="37" fontId="449" fillId="0" borderId="0" xfId="0" applyNumberFormat="1" applyFont="1" applyAlignment="1">
      <alignment horizontal="center" vertical="center" wrapText="1"/>
    </xf>
    <xf numFmtId="37" fontId="450" fillId="0" borderId="0" xfId="0" applyNumberFormat="1" applyFont="1" applyAlignment="1">
      <alignment horizontal="center" vertical="center" wrapText="1"/>
    </xf>
    <xf numFmtId="37" fontId="451" fillId="0" borderId="0" xfId="0" applyNumberFormat="1" applyFont="1" applyAlignment="1">
      <alignment horizontal="center" vertical="center" wrapText="1"/>
    </xf>
    <xf numFmtId="37" fontId="452" fillId="0" borderId="3" xfId="0" applyNumberFormat="1" applyFont="1" applyBorder="1" applyAlignment="1">
      <alignment horizontal="center" vertical="center"/>
    </xf>
    <xf numFmtId="37" fontId="453" fillId="0" borderId="4" xfId="0" applyNumberFormat="1" applyFont="1" applyBorder="1" applyAlignment="1">
      <alignment horizontal="center" vertical="center"/>
    </xf>
    <xf numFmtId="37" fontId="454" fillId="0" borderId="4" xfId="0" applyNumberFormat="1" applyFont="1" applyBorder="1" applyAlignment="1">
      <alignment horizontal="center" vertical="center"/>
    </xf>
    <xf numFmtId="164" fontId="455" fillId="0" borderId="0" xfId="0" applyNumberFormat="1" applyFont="1" applyAlignment="1">
      <alignment horizontal="center" vertical="center"/>
    </xf>
    <xf numFmtId="164" fontId="455" fillId="0" borderId="8" xfId="0" applyNumberFormat="1" applyFont="1" applyBorder="1" applyAlignment="1">
      <alignment horizontal="center" vertical="center"/>
    </xf>
    <xf numFmtId="10" fontId="455" fillId="0" borderId="0" xfId="0" applyNumberFormat="1" applyFont="1" applyAlignment="1">
      <alignment horizontal="center" vertical="center"/>
    </xf>
    <xf numFmtId="0" fontId="456" fillId="0" borderId="0" xfId="0" applyFont="1"/>
    <xf numFmtId="10" fontId="455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0" fontId="0" fillId="0" borderId="0" xfId="0"/>
    <xf numFmtId="10" fontId="0" fillId="0" borderId="0" xfId="0" applyNumberFormat="1"/>
    <xf numFmtId="10" fontId="459" fillId="0" borderId="3" xfId="0" applyNumberFormat="1" applyFont="1" applyBorder="1" applyAlignment="1">
      <alignment horizontal="center" vertical="center"/>
    </xf>
    <xf numFmtId="10" fontId="0" fillId="3" borderId="0" xfId="0" applyNumberFormat="1" applyFill="1"/>
    <xf numFmtId="3" fontId="0" fillId="0" borderId="0" xfId="0" applyNumberFormat="1" applyFill="1"/>
    <xf numFmtId="0" fontId="0" fillId="0" borderId="0" xfId="0" applyFill="1"/>
    <xf numFmtId="3" fontId="458" fillId="0" borderId="0" xfId="0" applyNumberFormat="1" applyFont="1"/>
    <xf numFmtId="37" fontId="455" fillId="0" borderId="0" xfId="0" applyNumberFormat="1" applyFont="1" applyAlignment="1">
      <alignment horizontal="center" vertical="center" wrapText="1"/>
    </xf>
    <xf numFmtId="37" fontId="0" fillId="0" borderId="0" xfId="0" applyNumberFormat="1"/>
    <xf numFmtId="37" fontId="0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37" fontId="461" fillId="0" borderId="1" xfId="0" applyNumberFormat="1" applyFont="1" applyBorder="1" applyAlignment="1">
      <alignment horizontal="center" vertical="center" wrapText="1"/>
    </xf>
    <xf numFmtId="37" fontId="455" fillId="0" borderId="4" xfId="0" applyNumberFormat="1" applyFont="1" applyBorder="1" applyAlignment="1">
      <alignment horizontal="center" vertical="center"/>
    </xf>
    <xf numFmtId="0" fontId="456" fillId="0" borderId="0" xfId="0" applyFont="1" applyAlignment="1">
      <alignment horizontal="center" vertical="center"/>
    </xf>
    <xf numFmtId="3" fontId="460" fillId="0" borderId="0" xfId="0" applyNumberFormat="1" applyFont="1"/>
    <xf numFmtId="164" fontId="457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/>
    <xf numFmtId="164" fontId="455" fillId="0" borderId="8" xfId="0" applyNumberFormat="1" applyFont="1" applyFill="1" applyBorder="1" applyAlignment="1">
      <alignment horizontal="center" vertical="center"/>
    </xf>
    <xf numFmtId="164" fontId="455" fillId="0" borderId="0" xfId="0" applyNumberFormat="1" applyFont="1" applyFill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center" vertical="center"/>
    </xf>
    <xf numFmtId="37" fontId="90" fillId="0" borderId="0" xfId="0" applyNumberFormat="1" applyFont="1" applyAlignment="1">
      <alignment horizontal="center" vertical="center"/>
    </xf>
    <xf numFmtId="37" fontId="91" fillId="0" borderId="0" xfId="0" applyNumberFormat="1" applyFont="1" applyAlignment="1">
      <alignment horizontal="right" vertical="center"/>
    </xf>
    <xf numFmtId="37" fontId="92" fillId="0" borderId="1" xfId="0" applyNumberFormat="1" applyFont="1" applyBorder="1" applyAlignment="1">
      <alignment horizontal="center" vertical="center"/>
    </xf>
    <xf numFmtId="37" fontId="94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center" vertical="center"/>
    </xf>
    <xf numFmtId="37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right" vertical="center"/>
    </xf>
    <xf numFmtId="37" fontId="138" fillId="0" borderId="0" xfId="0" applyNumberFormat="1" applyFont="1" applyAlignment="1">
      <alignment horizontal="center" vertical="center"/>
    </xf>
    <xf numFmtId="37" fontId="139" fillId="0" borderId="0" xfId="0" applyNumberFormat="1" applyFont="1" applyAlignment="1">
      <alignment horizontal="center" vertical="center"/>
    </xf>
    <xf numFmtId="37" fontId="140" fillId="0" borderId="0" xfId="0" applyNumberFormat="1" applyFont="1" applyAlignment="1">
      <alignment horizontal="center" vertical="center"/>
    </xf>
    <xf numFmtId="37" fontId="141" fillId="0" borderId="0" xfId="0" applyNumberFormat="1" applyFont="1" applyAlignment="1">
      <alignment horizontal="right" vertical="center"/>
    </xf>
    <xf numFmtId="37" fontId="142" fillId="0" borderId="1" xfId="0" applyNumberFormat="1" applyFont="1" applyBorder="1" applyAlignment="1">
      <alignment horizontal="center" vertical="center"/>
    </xf>
    <xf numFmtId="37" fontId="143" fillId="0" borderId="1" xfId="0" applyNumberFormat="1" applyFont="1" applyBorder="1" applyAlignment="1">
      <alignment horizontal="center" vertical="center"/>
    </xf>
    <xf numFmtId="37" fontId="144" fillId="0" borderId="1" xfId="0" applyNumberFormat="1" applyFont="1" applyBorder="1" applyAlignment="1">
      <alignment horizontal="center" vertical="center"/>
    </xf>
    <xf numFmtId="37" fontId="176" fillId="0" borderId="0" xfId="0" applyNumberFormat="1" applyFont="1" applyAlignment="1">
      <alignment horizontal="center" vertical="center"/>
    </xf>
    <xf numFmtId="37" fontId="177" fillId="0" borderId="0" xfId="0" applyNumberFormat="1" applyFont="1" applyAlignment="1">
      <alignment horizontal="center" vertical="center"/>
    </xf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right" vertical="center"/>
    </xf>
    <xf numFmtId="37" fontId="180" fillId="0" borderId="1" xfId="0" applyNumberFormat="1" applyFont="1" applyBorder="1" applyAlignment="1">
      <alignment horizontal="center" vertical="center"/>
    </xf>
    <xf numFmtId="37" fontId="181" fillId="0" borderId="1" xfId="0" applyNumberFormat="1" applyFont="1" applyBorder="1" applyAlignment="1">
      <alignment horizontal="center" vertical="center"/>
    </xf>
    <xf numFmtId="37" fontId="268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201" fillId="0" borderId="0" xfId="0" applyNumberFormat="1" applyFont="1" applyAlignment="1">
      <alignment horizontal="center" vertical="center"/>
    </xf>
    <xf numFmtId="37" fontId="202" fillId="0" borderId="0" xfId="0" applyNumberFormat="1" applyFont="1" applyAlignment="1">
      <alignment horizontal="center" vertical="center"/>
    </xf>
    <xf numFmtId="37" fontId="203" fillId="0" borderId="0" xfId="0" applyNumberFormat="1" applyFont="1" applyAlignment="1">
      <alignment horizontal="center" vertical="center"/>
    </xf>
    <xf numFmtId="37" fontId="204" fillId="0" borderId="0" xfId="0" applyNumberFormat="1" applyFont="1" applyAlignment="1">
      <alignment horizontal="right" vertical="center"/>
    </xf>
    <xf numFmtId="37" fontId="205" fillId="0" borderId="1" xfId="0" applyNumberFormat="1" applyFont="1" applyBorder="1" applyAlignment="1">
      <alignment horizontal="center" vertical="center"/>
    </xf>
    <xf numFmtId="37" fontId="206" fillId="0" borderId="1" xfId="0" applyNumberFormat="1" applyFont="1" applyBorder="1" applyAlignment="1">
      <alignment horizontal="center" vertical="center"/>
    </xf>
    <xf numFmtId="37" fontId="339" fillId="0" borderId="5" xfId="0" applyNumberFormat="1" applyFont="1" applyBorder="1" applyAlignment="1">
      <alignment horizontal="center" vertical="center"/>
    </xf>
    <xf numFmtId="37" fontId="269" fillId="0" borderId="0" xfId="0" applyNumberFormat="1" applyFont="1" applyAlignment="1">
      <alignment horizontal="center" vertical="center"/>
    </xf>
    <xf numFmtId="37" fontId="270" fillId="0" borderId="0" xfId="0" applyNumberFormat="1" applyFont="1" applyAlignment="1">
      <alignment horizontal="center" vertical="center"/>
    </xf>
    <xf numFmtId="37" fontId="271" fillId="0" borderId="0" xfId="0" applyNumberFormat="1" applyFont="1" applyAlignment="1">
      <alignment horizontal="center" vertical="center"/>
    </xf>
    <xf numFmtId="37" fontId="272" fillId="0" borderId="0" xfId="0" applyNumberFormat="1" applyFont="1" applyAlignment="1">
      <alignment horizontal="right" vertical="center"/>
    </xf>
    <xf numFmtId="37" fontId="273" fillId="0" borderId="1" xfId="0" applyNumberFormat="1" applyFont="1" applyBorder="1" applyAlignment="1">
      <alignment horizontal="center" vertical="center"/>
    </xf>
    <xf numFmtId="37" fontId="274" fillId="0" borderId="1" xfId="0" applyNumberFormat="1" applyFont="1" applyBorder="1" applyAlignment="1">
      <alignment horizontal="center" vertical="center"/>
    </xf>
    <xf numFmtId="37" fontId="340" fillId="0" borderId="0" xfId="0" applyNumberFormat="1" applyFont="1" applyAlignment="1">
      <alignment horizontal="center" vertical="center"/>
    </xf>
    <xf numFmtId="37" fontId="341" fillId="0" borderId="0" xfId="0" applyNumberFormat="1" applyFont="1" applyAlignment="1">
      <alignment horizontal="center" vertical="center"/>
    </xf>
    <xf numFmtId="37" fontId="342" fillId="0" borderId="0" xfId="0" applyNumberFormat="1" applyFont="1" applyAlignment="1">
      <alignment horizontal="center" vertical="center"/>
    </xf>
    <xf numFmtId="37" fontId="343" fillId="0" borderId="0" xfId="0" applyNumberFormat="1" applyFont="1" applyAlignment="1">
      <alignment horizontal="right" vertical="center"/>
    </xf>
    <xf numFmtId="37" fontId="344" fillId="0" borderId="1" xfId="0" applyNumberFormat="1" applyFont="1" applyBorder="1" applyAlignment="1">
      <alignment horizontal="center" vertical="center"/>
    </xf>
    <xf numFmtId="37" fontId="345" fillId="0" borderId="1" xfId="0" applyNumberFormat="1" applyFont="1" applyBorder="1" applyAlignment="1">
      <alignment horizontal="center" vertical="center"/>
    </xf>
    <xf numFmtId="37" fontId="423" fillId="0" borderId="0" xfId="0" applyNumberFormat="1" applyFont="1" applyAlignment="1">
      <alignment horizontal="center" vertical="center"/>
    </xf>
    <xf numFmtId="37" fontId="424" fillId="0" borderId="0" xfId="0" applyNumberFormat="1" applyFont="1" applyAlignment="1">
      <alignment horizontal="center" vertical="center"/>
    </xf>
    <xf numFmtId="37" fontId="425" fillId="0" borderId="0" xfId="0" applyNumberFormat="1" applyFont="1" applyAlignment="1">
      <alignment horizontal="center" vertical="center"/>
    </xf>
    <xf numFmtId="37" fontId="426" fillId="0" borderId="0" xfId="0" applyNumberFormat="1" applyFont="1" applyAlignment="1">
      <alignment horizontal="right" vertical="center"/>
    </xf>
    <xf numFmtId="37" fontId="427" fillId="0" borderId="1" xfId="0" applyNumberFormat="1" applyFont="1" applyBorder="1" applyAlignment="1">
      <alignment horizontal="center" vertical="center"/>
    </xf>
    <xf numFmtId="37" fontId="428" fillId="0" borderId="1" xfId="0" applyNumberFormat="1" applyFont="1" applyBorder="1" applyAlignment="1">
      <alignment horizontal="center" vertical="center"/>
    </xf>
    <xf numFmtId="37" fontId="429" fillId="0" borderId="1" xfId="0" applyNumberFormat="1" applyFont="1" applyBorder="1" applyAlignment="1">
      <alignment horizontal="center" vertical="center"/>
    </xf>
    <xf numFmtId="37" fontId="440" fillId="0" borderId="0" xfId="0" applyNumberFormat="1" applyFont="1" applyAlignment="1">
      <alignment horizontal="center" vertical="center"/>
    </xf>
    <xf numFmtId="37" fontId="441" fillId="0" borderId="0" xfId="0" applyNumberFormat="1" applyFont="1" applyAlignment="1">
      <alignment horizontal="center" vertical="center"/>
    </xf>
    <xf numFmtId="37" fontId="442" fillId="0" borderId="0" xfId="0" applyNumberFormat="1" applyFont="1" applyAlignment="1">
      <alignment horizontal="center" vertical="center"/>
    </xf>
    <xf numFmtId="37" fontId="44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/>
  </sheetViews>
  <sheetFormatPr defaultRowHeight="15"/>
  <sheetData>
    <row r="22" spans="1:10" ht="39.950000000000003" customHeight="1">
      <c r="A22" s="406" t="s">
        <v>0</v>
      </c>
      <c r="B22" s="407"/>
      <c r="C22" s="407"/>
      <c r="D22" s="407"/>
      <c r="E22" s="407"/>
      <c r="F22" s="407"/>
      <c r="G22" s="407"/>
      <c r="H22" s="407"/>
      <c r="I22" s="407"/>
      <c r="J22" s="407"/>
    </row>
    <row r="23" spans="1:10" ht="39.950000000000003" customHeight="1">
      <c r="A23" s="408" t="s">
        <v>1</v>
      </c>
      <c r="B23" s="407"/>
      <c r="C23" s="407"/>
      <c r="D23" s="407"/>
      <c r="E23" s="407"/>
      <c r="F23" s="407"/>
      <c r="G23" s="407"/>
      <c r="H23" s="407"/>
      <c r="I23" s="407"/>
      <c r="J23" s="407"/>
    </row>
    <row r="24" spans="1:10" ht="39.950000000000003" customHeight="1">
      <c r="A24" s="409" t="s">
        <v>2</v>
      </c>
      <c r="B24" s="407"/>
      <c r="C24" s="407"/>
      <c r="D24" s="407"/>
      <c r="E24" s="407"/>
      <c r="F24" s="407"/>
      <c r="G24" s="407"/>
      <c r="H24" s="407"/>
      <c r="I24" s="407"/>
      <c r="J24" s="407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5"/>
  <sheetViews>
    <sheetView rightToLeft="1" view="pageBreakPreview" zoomScale="110" zoomScaleNormal="100" zoomScaleSheetLayoutView="110" workbookViewId="0">
      <selection activeCell="I13" sqref="I13"/>
    </sheetView>
  </sheetViews>
  <sheetFormatPr defaultRowHeight="18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style="381" customWidth="1"/>
    <col min="8" max="8" width="1.42578125" customWidth="1"/>
    <col min="9" max="9" width="17" customWidth="1"/>
    <col min="10" max="10" width="1.42578125" customWidth="1"/>
    <col min="11" max="11" width="14.140625" style="381" customWidth="1"/>
  </cols>
  <sheetData>
    <row r="1" spans="1:12" ht="20.100000000000001" customHeight="1">
      <c r="A1" s="477" t="s">
        <v>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2" ht="20.100000000000001" customHeight="1">
      <c r="A2" s="478" t="s">
        <v>89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</row>
    <row r="3" spans="1:12" ht="20.100000000000001" customHeight="1">
      <c r="A3" s="479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</row>
    <row r="5" spans="1:12" ht="15.75">
      <c r="A5" s="480" t="s">
        <v>166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</row>
    <row r="7" spans="1:12" ht="15.75">
      <c r="A7" s="481" t="s">
        <v>167</v>
      </c>
      <c r="B7" s="411"/>
      <c r="C7" s="411"/>
      <c r="E7" s="482" t="s">
        <v>105</v>
      </c>
      <c r="F7" s="411"/>
      <c r="G7" s="411"/>
      <c r="I7" s="483" t="s">
        <v>7</v>
      </c>
      <c r="J7" s="411"/>
      <c r="K7" s="411"/>
    </row>
    <row r="8" spans="1:12" ht="42">
      <c r="A8" s="357" t="s">
        <v>168</v>
      </c>
      <c r="C8" s="358" t="s">
        <v>69</v>
      </c>
      <c r="E8" s="359" t="s">
        <v>169</v>
      </c>
      <c r="G8" s="396" t="s">
        <v>170</v>
      </c>
      <c r="I8" s="360" t="s">
        <v>169</v>
      </c>
      <c r="K8" s="396" t="s">
        <v>170</v>
      </c>
    </row>
    <row r="9" spans="1:12" ht="30">
      <c r="A9" s="361" t="s">
        <v>171</v>
      </c>
      <c r="C9" s="1" t="s">
        <v>76</v>
      </c>
      <c r="E9" s="378">
        <v>3676271</v>
      </c>
      <c r="G9" s="380">
        <f>E9/E13</f>
        <v>0.77388987828342148</v>
      </c>
      <c r="I9" s="378">
        <v>156109968</v>
      </c>
      <c r="K9" s="380">
        <f>I9/I13</f>
        <v>0.65605037889680284</v>
      </c>
      <c r="L9" s="386"/>
    </row>
    <row r="10" spans="1:12" ht="18.75">
      <c r="A10" s="362" t="s">
        <v>172</v>
      </c>
      <c r="C10" s="1" t="s">
        <v>83</v>
      </c>
      <c r="E10" s="378">
        <v>33216</v>
      </c>
      <c r="G10" s="380">
        <f>E10/E13</f>
        <v>6.9922827226453462E-3</v>
      </c>
      <c r="I10" s="378">
        <v>2998447</v>
      </c>
      <c r="K10" s="380">
        <f>I10/I13</f>
        <v>1.2600939681519771E-2</v>
      </c>
      <c r="L10" s="386"/>
    </row>
    <row r="11" spans="1:12" ht="18.75">
      <c r="A11" s="363" t="s">
        <v>172</v>
      </c>
      <c r="C11" s="1" t="s">
        <v>85</v>
      </c>
      <c r="E11" s="378">
        <v>1027308</v>
      </c>
      <c r="G11" s="380">
        <f>E11/E13</f>
        <v>0.21625806777563059</v>
      </c>
      <c r="I11" s="378">
        <v>39928896</v>
      </c>
      <c r="K11" s="380">
        <f>I11/I13</f>
        <v>0.16780073486230576</v>
      </c>
      <c r="L11" s="386"/>
    </row>
    <row r="12" spans="1:12" ht="18.75">
      <c r="A12" s="364" t="s">
        <v>172</v>
      </c>
      <c r="C12" s="1" t="s">
        <v>87</v>
      </c>
      <c r="E12" s="378">
        <v>13585</v>
      </c>
      <c r="G12" s="380">
        <f>E12/E13</f>
        <v>2.8597712183025359E-3</v>
      </c>
      <c r="I12" s="378">
        <v>38916927</v>
      </c>
      <c r="K12" s="380">
        <f>I12/I13</f>
        <v>0.16354794655937163</v>
      </c>
      <c r="L12" s="386"/>
    </row>
    <row r="13" spans="1:12" ht="19.5" thickBot="1">
      <c r="A13" s="365" t="s">
        <v>64</v>
      </c>
      <c r="E13" s="379">
        <f>SUM(E9:$E$12)</f>
        <v>4750380</v>
      </c>
      <c r="G13" s="382">
        <f>SUM(G9:$G$12)</f>
        <v>0.99999999999999989</v>
      </c>
      <c r="I13" s="379">
        <f>SUM(I9:$I$12)</f>
        <v>237954238</v>
      </c>
      <c r="K13" s="382">
        <f>SUM(K9:$K$12)</f>
        <v>1</v>
      </c>
      <c r="L13" s="386"/>
    </row>
    <row r="14" spans="1:12" ht="19.5" thickTop="1">
      <c r="E14" s="366"/>
      <c r="G14" s="397"/>
      <c r="I14" s="391"/>
      <c r="K14" s="397"/>
    </row>
    <row r="15" spans="1:12">
      <c r="E15" s="393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19"/>
  <sheetViews>
    <sheetView rightToLeft="1" view="pageBreakPreview" topLeftCell="A2" zoomScale="130" zoomScaleNormal="100" zoomScaleSheetLayoutView="130" workbookViewId="0">
      <selection activeCell="E14" sqref="E14"/>
    </sheetView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  <col min="6" max="6" width="12" bestFit="1" customWidth="1"/>
    <col min="7" max="7" width="13.28515625" bestFit="1" customWidth="1"/>
  </cols>
  <sheetData>
    <row r="1" spans="1:7" ht="20.100000000000001" customHeight="1">
      <c r="A1" s="484" t="s">
        <v>0</v>
      </c>
      <c r="B1" s="407"/>
      <c r="C1" s="407"/>
      <c r="D1" s="407"/>
      <c r="E1" s="407"/>
    </row>
    <row r="2" spans="1:7" ht="20.100000000000001" customHeight="1">
      <c r="A2" s="485" t="s">
        <v>89</v>
      </c>
      <c r="B2" s="407"/>
      <c r="C2" s="407"/>
      <c r="D2" s="407"/>
      <c r="E2" s="407"/>
    </row>
    <row r="3" spans="1:7" ht="20.100000000000001" customHeight="1">
      <c r="A3" s="486" t="s">
        <v>2</v>
      </c>
      <c r="B3" s="407"/>
      <c r="C3" s="407"/>
      <c r="D3" s="407"/>
      <c r="E3" s="407"/>
    </row>
    <row r="5" spans="1:7" ht="15.75">
      <c r="A5" s="487" t="s">
        <v>173</v>
      </c>
      <c r="B5" s="407"/>
      <c r="C5" s="407"/>
      <c r="D5" s="407"/>
      <c r="E5" s="407"/>
    </row>
    <row r="7" spans="1:7" ht="15.75">
      <c r="C7" s="367" t="s">
        <v>105</v>
      </c>
      <c r="E7" s="368" t="s">
        <v>7</v>
      </c>
    </row>
    <row r="8" spans="1:7" ht="15.75">
      <c r="A8" s="369" t="s">
        <v>101</v>
      </c>
      <c r="C8" s="370" t="s">
        <v>72</v>
      </c>
      <c r="E8" s="371" t="s">
        <v>72</v>
      </c>
    </row>
    <row r="9" spans="1:7" ht="18.75">
      <c r="A9" s="372" t="s">
        <v>157</v>
      </c>
      <c r="C9" s="378">
        <v>20369579</v>
      </c>
      <c r="D9" s="378"/>
      <c r="E9" s="378">
        <v>209748475</v>
      </c>
      <c r="F9" s="384"/>
      <c r="G9" s="395"/>
    </row>
    <row r="10" spans="1:7" ht="18.75">
      <c r="A10" s="373" t="s">
        <v>174</v>
      </c>
      <c r="C10" s="378">
        <v>127116506</v>
      </c>
      <c r="D10" s="378"/>
      <c r="E10" s="378">
        <v>164242755</v>
      </c>
      <c r="F10" s="384"/>
      <c r="G10" s="395"/>
    </row>
    <row r="11" spans="1:7" ht="18.75">
      <c r="A11" s="374" t="s">
        <v>175</v>
      </c>
      <c r="C11" s="378">
        <v>59695924</v>
      </c>
      <c r="D11" s="378"/>
      <c r="E11" s="378">
        <v>204215443</v>
      </c>
      <c r="F11" s="384"/>
      <c r="G11" s="384"/>
    </row>
    <row r="12" spans="1:7" s="385" customFormat="1" ht="18.75">
      <c r="A12" s="394" t="s">
        <v>176</v>
      </c>
      <c r="C12" s="378">
        <v>599419803</v>
      </c>
      <c r="D12" s="378"/>
      <c r="E12" s="378">
        <v>1379560744</v>
      </c>
      <c r="F12" s="384"/>
      <c r="G12" s="384"/>
    </row>
    <row r="13" spans="1:7" s="385" customFormat="1" ht="18.75">
      <c r="A13" s="394" t="s">
        <v>177</v>
      </c>
      <c r="C13" s="378">
        <v>0</v>
      </c>
      <c r="D13" s="378"/>
      <c r="E13" s="378">
        <v>49211</v>
      </c>
      <c r="F13" s="384"/>
      <c r="G13" s="384"/>
    </row>
    <row r="14" spans="1:7" ht="19.5" thickBot="1">
      <c r="A14" s="375" t="s">
        <v>64</v>
      </c>
      <c r="C14" s="379">
        <f>SUM(C9:$C$13)</f>
        <v>806601812</v>
      </c>
      <c r="D14" s="378"/>
      <c r="E14" s="379">
        <f>SUM(E9:$E$13)</f>
        <v>1957816628</v>
      </c>
    </row>
    <row r="15" spans="1:7" ht="15.75" thickTop="1">
      <c r="C15" s="376"/>
      <c r="E15" s="377"/>
    </row>
    <row r="16" spans="1:7" ht="18.75">
      <c r="A16" s="392"/>
    </row>
    <row r="17" spans="1:5">
      <c r="E17" s="393"/>
    </row>
    <row r="19" spans="1:5">
      <c r="A19" s="394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8"/>
  <sheetViews>
    <sheetView rightToLeft="1" tabSelected="1" view="pageBreakPreview" topLeftCell="A43" zoomScale="90" zoomScaleNormal="100" zoomScaleSheetLayoutView="90" workbookViewId="0">
      <selection activeCell="O63" sqref="O63"/>
    </sheetView>
  </sheetViews>
  <sheetFormatPr defaultRowHeight="15"/>
  <cols>
    <col min="1" max="1" width="16.7109375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8.140625" bestFit="1" customWidth="1"/>
    <col min="10" max="10" width="19.42578125" bestFit="1" customWidth="1"/>
    <col min="11" max="11" width="1.42578125" customWidth="1"/>
    <col min="12" max="12" width="13.5703125" bestFit="1" customWidth="1"/>
    <col min="13" max="13" width="19.42578125" bestFit="1" customWidth="1"/>
    <col min="14" max="14" width="1.42578125" customWidth="1"/>
    <col min="15" max="15" width="14.85546875" bestFit="1" customWidth="1"/>
    <col min="16" max="16" width="1.42578125" customWidth="1"/>
    <col min="17" max="17" width="15.5703125" bestFit="1" customWidth="1"/>
    <col min="18" max="18" width="1.42578125" customWidth="1"/>
    <col min="19" max="19" width="21.28515625" bestFit="1" customWidth="1"/>
    <col min="20" max="20" width="1.42578125" customWidth="1"/>
    <col min="21" max="21" width="21.28515625" bestFit="1" customWidth="1"/>
    <col min="22" max="22" width="1.42578125" customWidth="1"/>
    <col min="23" max="23" width="18" bestFit="1" customWidth="1"/>
    <col min="24" max="24" width="17.5703125" bestFit="1" customWidth="1"/>
  </cols>
  <sheetData>
    <row r="1" spans="1:24" ht="20.100000000000001" customHeight="1">
      <c r="A1" s="426" t="s">
        <v>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4" ht="20.100000000000001" customHeight="1">
      <c r="A2" s="427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</row>
    <row r="3" spans="1:24" ht="20.100000000000001" customHeight="1">
      <c r="A3" s="428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07"/>
    </row>
    <row r="5" spans="1:24" ht="15.75">
      <c r="A5" s="429" t="s">
        <v>3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</row>
    <row r="6" spans="1:24" ht="15.75">
      <c r="A6" s="430" t="s">
        <v>4</v>
      </c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</row>
    <row r="8" spans="1:24" ht="15.75">
      <c r="C8" s="410" t="s">
        <v>5</v>
      </c>
      <c r="D8" s="411"/>
      <c r="E8" s="411"/>
      <c r="F8" s="411"/>
      <c r="G8" s="411"/>
      <c r="I8" s="412" t="s">
        <v>6</v>
      </c>
      <c r="J8" s="411"/>
      <c r="K8" s="411"/>
      <c r="L8" s="411"/>
      <c r="M8" s="411"/>
      <c r="O8" s="413" t="s">
        <v>7</v>
      </c>
      <c r="P8" s="411"/>
      <c r="Q8" s="411"/>
      <c r="R8" s="411"/>
      <c r="S8" s="411"/>
      <c r="T8" s="411"/>
      <c r="U8" s="411"/>
      <c r="V8" s="411"/>
      <c r="W8" s="411"/>
    </row>
    <row r="9" spans="1:24">
      <c r="A9" s="414" t="s">
        <v>8</v>
      </c>
      <c r="C9" s="414" t="s">
        <v>9</v>
      </c>
      <c r="E9" s="414" t="s">
        <v>10</v>
      </c>
      <c r="G9" s="414" t="s">
        <v>11</v>
      </c>
      <c r="I9" s="414" t="s">
        <v>12</v>
      </c>
      <c r="J9" s="407"/>
      <c r="L9" s="414" t="s">
        <v>13</v>
      </c>
      <c r="M9" s="407"/>
      <c r="O9" s="414" t="s">
        <v>9</v>
      </c>
      <c r="Q9" s="420" t="s">
        <v>14</v>
      </c>
      <c r="S9" s="414" t="s">
        <v>10</v>
      </c>
      <c r="U9" s="414" t="s">
        <v>11</v>
      </c>
      <c r="W9" s="424" t="s">
        <v>15</v>
      </c>
      <c r="X9" s="384"/>
    </row>
    <row r="10" spans="1:24">
      <c r="A10" s="415"/>
      <c r="C10" s="416"/>
      <c r="E10" s="417"/>
      <c r="G10" s="418"/>
      <c r="I10" s="2" t="s">
        <v>9</v>
      </c>
      <c r="J10" s="3" t="s">
        <v>10</v>
      </c>
      <c r="L10" s="4" t="s">
        <v>9</v>
      </c>
      <c r="M10" s="5" t="s">
        <v>16</v>
      </c>
      <c r="O10" s="419"/>
      <c r="Q10" s="421"/>
      <c r="S10" s="422"/>
      <c r="U10" s="423"/>
      <c r="W10" s="425"/>
    </row>
    <row r="11" spans="1:24" ht="30">
      <c r="A11" s="6" t="s">
        <v>17</v>
      </c>
      <c r="C11" s="378">
        <v>0</v>
      </c>
      <c r="D11" s="378"/>
      <c r="E11" s="378">
        <v>0</v>
      </c>
      <c r="F11" s="378"/>
      <c r="G11" s="378">
        <v>0</v>
      </c>
      <c r="H11" s="378"/>
      <c r="I11" s="378">
        <v>5000000</v>
      </c>
      <c r="J11" s="378">
        <v>100090800000</v>
      </c>
      <c r="K11" s="378"/>
      <c r="L11" s="378">
        <v>2500000</v>
      </c>
      <c r="M11" s="378">
        <v>57356685838</v>
      </c>
      <c r="N11" s="378"/>
      <c r="O11" s="378">
        <v>2500000</v>
      </c>
      <c r="P11" s="378"/>
      <c r="Q11" s="378">
        <v>20850</v>
      </c>
      <c r="R11" s="378"/>
      <c r="S11" s="378">
        <v>50045400000</v>
      </c>
      <c r="T11" s="378"/>
      <c r="U11" s="378">
        <v>51814856250</v>
      </c>
      <c r="W11" s="380">
        <v>1.4948659760160176E-2</v>
      </c>
      <c r="X11" s="386"/>
    </row>
    <row r="12" spans="1:24" ht="18.75">
      <c r="A12" s="7" t="s">
        <v>18</v>
      </c>
      <c r="C12" s="378">
        <v>0</v>
      </c>
      <c r="D12" s="378"/>
      <c r="E12" s="378">
        <v>-1</v>
      </c>
      <c r="F12" s="378"/>
      <c r="G12" s="378">
        <v>-1</v>
      </c>
      <c r="H12" s="378"/>
      <c r="I12" s="378">
        <v>0</v>
      </c>
      <c r="J12" s="378">
        <v>0</v>
      </c>
      <c r="K12" s="378"/>
      <c r="L12" s="378">
        <v>0</v>
      </c>
      <c r="M12" s="378">
        <v>0</v>
      </c>
      <c r="N12" s="378"/>
      <c r="O12" s="378">
        <v>0</v>
      </c>
      <c r="P12" s="378"/>
      <c r="Q12" s="378">
        <v>3845</v>
      </c>
      <c r="R12" s="378"/>
      <c r="S12" s="378">
        <v>-1</v>
      </c>
      <c r="T12" s="378"/>
      <c r="U12" s="378">
        <v>-1</v>
      </c>
      <c r="W12" s="380">
        <v>-2.8850142299024858E-13</v>
      </c>
      <c r="X12" s="386"/>
    </row>
    <row r="13" spans="1:24" ht="18.75">
      <c r="A13" s="8" t="s">
        <v>19</v>
      </c>
      <c r="C13" s="378">
        <v>144860000</v>
      </c>
      <c r="D13" s="378"/>
      <c r="E13" s="378">
        <v>497297874841</v>
      </c>
      <c r="F13" s="378"/>
      <c r="G13" s="378">
        <v>503849292417</v>
      </c>
      <c r="H13" s="378"/>
      <c r="I13" s="378">
        <v>0</v>
      </c>
      <c r="J13" s="378">
        <v>0</v>
      </c>
      <c r="K13" s="378"/>
      <c r="L13" s="378">
        <v>0</v>
      </c>
      <c r="M13" s="378">
        <v>0</v>
      </c>
      <c r="N13" s="378"/>
      <c r="O13" s="378">
        <v>144860000</v>
      </c>
      <c r="P13" s="378"/>
      <c r="Q13" s="378">
        <v>3196</v>
      </c>
      <c r="R13" s="378"/>
      <c r="S13" s="378">
        <v>497297874841</v>
      </c>
      <c r="T13" s="378"/>
      <c r="U13" s="378">
        <v>460217873268</v>
      </c>
      <c r="W13" s="380">
        <v>0.13277351132336387</v>
      </c>
      <c r="X13" s="386"/>
    </row>
    <row r="14" spans="1:24" ht="18.75">
      <c r="A14" s="9" t="s">
        <v>20</v>
      </c>
      <c r="C14" s="378">
        <v>3900000</v>
      </c>
      <c r="D14" s="378"/>
      <c r="E14" s="378">
        <v>26476192914</v>
      </c>
      <c r="F14" s="378"/>
      <c r="G14" s="378">
        <v>28649515050</v>
      </c>
      <c r="H14" s="378"/>
      <c r="I14" s="378">
        <v>0</v>
      </c>
      <c r="J14" s="378">
        <v>0</v>
      </c>
      <c r="K14" s="378"/>
      <c r="L14" s="378">
        <v>0</v>
      </c>
      <c r="M14" s="378">
        <v>0</v>
      </c>
      <c r="N14" s="378"/>
      <c r="O14" s="378">
        <v>3900000</v>
      </c>
      <c r="P14" s="378"/>
      <c r="Q14" s="378">
        <v>8360</v>
      </c>
      <c r="R14" s="378"/>
      <c r="S14" s="378">
        <v>26476192914</v>
      </c>
      <c r="T14" s="378"/>
      <c r="U14" s="378">
        <v>32410006200</v>
      </c>
      <c r="W14" s="380">
        <v>9.3503329078227782E-3</v>
      </c>
      <c r="X14" s="386"/>
    </row>
    <row r="15" spans="1:24" ht="30">
      <c r="A15" s="10" t="s">
        <v>21</v>
      </c>
      <c r="C15" s="378">
        <v>38137</v>
      </c>
      <c r="D15" s="378"/>
      <c r="E15" s="378">
        <v>26720136</v>
      </c>
      <c r="F15" s="378"/>
      <c r="G15" s="378">
        <v>26537059</v>
      </c>
      <c r="H15" s="378"/>
      <c r="I15" s="378">
        <v>0</v>
      </c>
      <c r="J15" s="378">
        <v>0</v>
      </c>
      <c r="K15" s="378"/>
      <c r="L15" s="378">
        <v>0</v>
      </c>
      <c r="M15" s="378">
        <v>0</v>
      </c>
      <c r="N15" s="378"/>
      <c r="O15" s="378">
        <v>38137</v>
      </c>
      <c r="P15" s="378"/>
      <c r="Q15" s="378">
        <v>700</v>
      </c>
      <c r="R15" s="378"/>
      <c r="S15" s="378">
        <v>26720136</v>
      </c>
      <c r="T15" s="378"/>
      <c r="U15" s="378">
        <v>26537059</v>
      </c>
      <c r="W15" s="380">
        <v>7.6559792834761828E-6</v>
      </c>
      <c r="X15" s="386"/>
    </row>
    <row r="16" spans="1:24" ht="30">
      <c r="A16" s="11" t="s">
        <v>22</v>
      </c>
      <c r="C16" s="378">
        <v>108053</v>
      </c>
      <c r="D16" s="378"/>
      <c r="E16" s="378">
        <v>54075554</v>
      </c>
      <c r="F16" s="378"/>
      <c r="G16" s="378">
        <v>53705042</v>
      </c>
      <c r="H16" s="378"/>
      <c r="I16" s="378">
        <v>0</v>
      </c>
      <c r="J16" s="378">
        <v>0</v>
      </c>
      <c r="K16" s="378"/>
      <c r="L16" s="378">
        <v>0</v>
      </c>
      <c r="M16" s="378">
        <v>0</v>
      </c>
      <c r="N16" s="378"/>
      <c r="O16" s="378">
        <v>108053</v>
      </c>
      <c r="P16" s="378"/>
      <c r="Q16" s="378">
        <v>500</v>
      </c>
      <c r="R16" s="378"/>
      <c r="S16" s="378">
        <v>54075554</v>
      </c>
      <c r="T16" s="378"/>
      <c r="U16" s="378">
        <v>53705042</v>
      </c>
      <c r="W16" s="380">
        <v>1.5493981038751065E-5</v>
      </c>
      <c r="X16" s="386"/>
    </row>
    <row r="17" spans="1:24" ht="18.75">
      <c r="A17" s="12" t="s">
        <v>23</v>
      </c>
      <c r="C17" s="378">
        <v>30220930</v>
      </c>
      <c r="D17" s="378"/>
      <c r="E17" s="378">
        <v>78221797463</v>
      </c>
      <c r="F17" s="378"/>
      <c r="G17" s="378">
        <v>74652171934</v>
      </c>
      <c r="H17" s="378"/>
      <c r="I17" s="378">
        <v>0</v>
      </c>
      <c r="J17" s="378">
        <v>0</v>
      </c>
      <c r="K17" s="378"/>
      <c r="L17" s="378">
        <v>0</v>
      </c>
      <c r="M17" s="378">
        <v>0</v>
      </c>
      <c r="N17" s="378"/>
      <c r="O17" s="378">
        <v>30220930</v>
      </c>
      <c r="P17" s="378"/>
      <c r="Q17" s="378">
        <v>2170</v>
      </c>
      <c r="R17" s="378"/>
      <c r="S17" s="378">
        <v>78221797463</v>
      </c>
      <c r="T17" s="378"/>
      <c r="U17" s="378">
        <v>65189220562</v>
      </c>
      <c r="W17" s="380">
        <v>1.8807182895762171E-2</v>
      </c>
      <c r="X17" s="386"/>
    </row>
    <row r="18" spans="1:24" ht="30">
      <c r="A18" s="13" t="s">
        <v>24</v>
      </c>
      <c r="C18" s="378">
        <v>13724464</v>
      </c>
      <c r="D18" s="378"/>
      <c r="E18" s="378">
        <v>49601089744</v>
      </c>
      <c r="F18" s="378"/>
      <c r="G18" s="378">
        <v>48049953713</v>
      </c>
      <c r="H18" s="378"/>
      <c r="I18" s="378">
        <v>0</v>
      </c>
      <c r="J18" s="378">
        <v>0</v>
      </c>
      <c r="K18" s="378"/>
      <c r="L18" s="378">
        <v>0</v>
      </c>
      <c r="M18" s="378">
        <v>0</v>
      </c>
      <c r="N18" s="378"/>
      <c r="O18" s="378">
        <v>13724464</v>
      </c>
      <c r="P18" s="378"/>
      <c r="Q18" s="378">
        <v>3432</v>
      </c>
      <c r="R18" s="378"/>
      <c r="S18" s="378">
        <v>49601089744</v>
      </c>
      <c r="T18" s="378"/>
      <c r="U18" s="378">
        <v>46822101403</v>
      </c>
      <c r="W18" s="380">
        <v>1.3508242882159214E-2</v>
      </c>
      <c r="X18" s="386"/>
    </row>
    <row r="19" spans="1:24" ht="30">
      <c r="A19" s="14" t="s">
        <v>25</v>
      </c>
      <c r="C19" s="378">
        <v>0</v>
      </c>
      <c r="D19" s="378"/>
      <c r="E19" s="378">
        <v>0</v>
      </c>
      <c r="F19" s="378"/>
      <c r="G19" s="378">
        <v>0</v>
      </c>
      <c r="H19" s="378"/>
      <c r="I19" s="378">
        <v>25453</v>
      </c>
      <c r="J19" s="378">
        <v>25453000</v>
      </c>
      <c r="K19" s="378"/>
      <c r="L19" s="378">
        <v>25453</v>
      </c>
      <c r="M19" s="378">
        <v>130429523</v>
      </c>
      <c r="N19" s="378"/>
      <c r="O19" s="378">
        <v>0</v>
      </c>
      <c r="P19" s="378"/>
      <c r="Q19" s="378">
        <v>0</v>
      </c>
      <c r="R19" s="378"/>
      <c r="S19" s="378">
        <v>0</v>
      </c>
      <c r="T19" s="378"/>
      <c r="U19" s="378">
        <v>0</v>
      </c>
      <c r="V19" s="378"/>
      <c r="W19" s="378">
        <v>0</v>
      </c>
      <c r="X19" s="386"/>
    </row>
    <row r="20" spans="1:24" ht="30">
      <c r="A20" s="15" t="s">
        <v>26</v>
      </c>
      <c r="C20" s="378">
        <v>25453</v>
      </c>
      <c r="D20" s="378"/>
      <c r="E20" s="378">
        <v>25476109</v>
      </c>
      <c r="F20" s="378"/>
      <c r="G20" s="378">
        <v>25301555</v>
      </c>
      <c r="H20" s="378"/>
      <c r="I20" s="378">
        <v>0</v>
      </c>
      <c r="J20" s="378">
        <v>0</v>
      </c>
      <c r="K20" s="378"/>
      <c r="L20" s="378">
        <v>25453</v>
      </c>
      <c r="M20" s="378">
        <v>25453000</v>
      </c>
      <c r="N20" s="378"/>
      <c r="O20" s="378">
        <v>0</v>
      </c>
      <c r="P20" s="378"/>
      <c r="Q20" s="378">
        <v>0</v>
      </c>
      <c r="R20" s="378"/>
      <c r="S20" s="378">
        <v>0</v>
      </c>
      <c r="T20" s="378"/>
      <c r="U20" s="378">
        <v>0</v>
      </c>
      <c r="V20" s="378"/>
      <c r="W20" s="378">
        <v>0</v>
      </c>
      <c r="X20" s="386"/>
    </row>
    <row r="21" spans="1:24" ht="30">
      <c r="A21" s="16" t="s">
        <v>27</v>
      </c>
      <c r="C21" s="378">
        <v>1000000</v>
      </c>
      <c r="D21" s="378"/>
      <c r="E21" s="378">
        <v>7663985550</v>
      </c>
      <c r="F21" s="378"/>
      <c r="G21" s="378">
        <v>7216803000</v>
      </c>
      <c r="H21" s="378"/>
      <c r="I21" s="378">
        <v>0</v>
      </c>
      <c r="J21" s="378">
        <v>0</v>
      </c>
      <c r="K21" s="378"/>
      <c r="L21" s="378">
        <v>1000000</v>
      </c>
      <c r="M21" s="378">
        <v>9071700382</v>
      </c>
      <c r="N21" s="378"/>
      <c r="O21" s="378">
        <v>0</v>
      </c>
      <c r="P21" s="378"/>
      <c r="Q21" s="378">
        <v>0</v>
      </c>
      <c r="R21" s="378"/>
      <c r="S21" s="378">
        <v>0</v>
      </c>
      <c r="T21" s="378"/>
      <c r="U21" s="378">
        <v>0</v>
      </c>
      <c r="V21" s="378"/>
      <c r="W21" s="378">
        <v>0</v>
      </c>
      <c r="X21" s="386"/>
    </row>
    <row r="22" spans="1:24" ht="30">
      <c r="A22" s="17" t="s">
        <v>28</v>
      </c>
      <c r="C22" s="378">
        <v>587000</v>
      </c>
      <c r="D22" s="378"/>
      <c r="E22" s="378">
        <v>54355473828</v>
      </c>
      <c r="F22" s="378"/>
      <c r="G22" s="378">
        <v>70429337145</v>
      </c>
      <c r="H22" s="378"/>
      <c r="I22" s="378">
        <v>0</v>
      </c>
      <c r="J22" s="378">
        <v>0</v>
      </c>
      <c r="K22" s="378"/>
      <c r="L22" s="378">
        <v>587000</v>
      </c>
      <c r="M22" s="378">
        <v>61768010391</v>
      </c>
      <c r="N22" s="378"/>
      <c r="O22" s="378">
        <v>0</v>
      </c>
      <c r="P22" s="378"/>
      <c r="Q22" s="378">
        <v>0</v>
      </c>
      <c r="R22" s="378"/>
      <c r="S22" s="378">
        <v>0</v>
      </c>
      <c r="T22" s="378"/>
      <c r="U22" s="378">
        <v>0</v>
      </c>
      <c r="V22" s="378"/>
      <c r="W22" s="378">
        <v>0</v>
      </c>
      <c r="X22" s="386"/>
    </row>
    <row r="23" spans="1:24" ht="30">
      <c r="A23" s="18" t="s">
        <v>29</v>
      </c>
      <c r="C23" s="378">
        <v>1316253</v>
      </c>
      <c r="D23" s="378"/>
      <c r="E23" s="378">
        <v>48581660596</v>
      </c>
      <c r="F23" s="378"/>
      <c r="G23" s="378">
        <v>52140588592</v>
      </c>
      <c r="H23" s="378"/>
      <c r="I23" s="378">
        <v>0</v>
      </c>
      <c r="J23" s="378">
        <v>0</v>
      </c>
      <c r="K23" s="378"/>
      <c r="L23" s="378">
        <v>0</v>
      </c>
      <c r="M23" s="378">
        <v>0</v>
      </c>
      <c r="N23" s="378"/>
      <c r="O23" s="378">
        <v>1316253</v>
      </c>
      <c r="P23" s="378"/>
      <c r="Q23" s="378">
        <v>36450</v>
      </c>
      <c r="R23" s="378"/>
      <c r="S23" s="378">
        <v>48581660596</v>
      </c>
      <c r="T23" s="378"/>
      <c r="U23" s="378">
        <v>47691956190</v>
      </c>
      <c r="W23" s="380">
        <v>1.3759197226003593E-2</v>
      </c>
      <c r="X23" s="386"/>
    </row>
    <row r="24" spans="1:24" ht="30">
      <c r="A24" s="19" t="s">
        <v>30</v>
      </c>
      <c r="C24" s="378">
        <v>2000000</v>
      </c>
      <c r="D24" s="378"/>
      <c r="E24" s="378">
        <v>17237981925</v>
      </c>
      <c r="F24" s="378"/>
      <c r="G24" s="378">
        <v>19503261000</v>
      </c>
      <c r="H24" s="378"/>
      <c r="I24" s="378">
        <v>0</v>
      </c>
      <c r="J24" s="378">
        <v>0</v>
      </c>
      <c r="K24" s="378"/>
      <c r="L24" s="378">
        <v>0</v>
      </c>
      <c r="M24" s="378">
        <v>0</v>
      </c>
      <c r="N24" s="378"/>
      <c r="O24" s="378">
        <v>2000000</v>
      </c>
      <c r="P24" s="378"/>
      <c r="Q24" s="378">
        <v>9770</v>
      </c>
      <c r="R24" s="378"/>
      <c r="S24" s="378">
        <v>17237981925</v>
      </c>
      <c r="T24" s="378"/>
      <c r="U24" s="378">
        <v>19423737000</v>
      </c>
      <c r="W24" s="380">
        <v>5.6037757642883419E-3</v>
      </c>
      <c r="X24" s="386"/>
    </row>
    <row r="25" spans="1:24" ht="18.75">
      <c r="A25" s="20" t="s">
        <v>31</v>
      </c>
      <c r="C25" s="378">
        <v>5000000</v>
      </c>
      <c r="D25" s="378"/>
      <c r="E25" s="378">
        <v>36635936375</v>
      </c>
      <c r="F25" s="378"/>
      <c r="G25" s="378">
        <v>47565292500</v>
      </c>
      <c r="H25" s="378"/>
      <c r="I25" s="378">
        <v>0</v>
      </c>
      <c r="J25" s="378">
        <v>0</v>
      </c>
      <c r="K25" s="378"/>
      <c r="L25" s="378">
        <v>0</v>
      </c>
      <c r="M25" s="378">
        <v>0</v>
      </c>
      <c r="N25" s="378"/>
      <c r="O25" s="378">
        <v>5000000</v>
      </c>
      <c r="P25" s="378"/>
      <c r="Q25" s="378">
        <v>11850</v>
      </c>
      <c r="R25" s="378"/>
      <c r="S25" s="378">
        <v>36635936375</v>
      </c>
      <c r="T25" s="378"/>
      <c r="U25" s="378">
        <v>58897462500</v>
      </c>
      <c r="W25" s="380">
        <v>1.6992001741764802E-2</v>
      </c>
      <c r="X25" s="386"/>
    </row>
    <row r="26" spans="1:24" ht="30">
      <c r="A26" s="21" t="s">
        <v>32</v>
      </c>
      <c r="C26" s="378">
        <v>2900000</v>
      </c>
      <c r="D26" s="378"/>
      <c r="E26" s="378">
        <v>23524331141</v>
      </c>
      <c r="F26" s="378"/>
      <c r="G26" s="378">
        <v>32027296950</v>
      </c>
      <c r="H26" s="378"/>
      <c r="I26" s="378">
        <v>16400000</v>
      </c>
      <c r="J26" s="378">
        <v>175448688964</v>
      </c>
      <c r="K26" s="378"/>
      <c r="L26" s="378">
        <v>0</v>
      </c>
      <c r="M26" s="378">
        <v>0</v>
      </c>
      <c r="N26" s="378"/>
      <c r="O26" s="378">
        <v>19300000</v>
      </c>
      <c r="P26" s="378"/>
      <c r="Q26" s="378">
        <v>11050</v>
      </c>
      <c r="R26" s="378"/>
      <c r="S26" s="378">
        <v>198973020105</v>
      </c>
      <c r="T26" s="378"/>
      <c r="U26" s="378">
        <v>211996073250</v>
      </c>
      <c r="W26" s="380">
        <v>6.1161168800969973E-2</v>
      </c>
      <c r="X26" s="386"/>
    </row>
    <row r="27" spans="1:24" ht="18.75">
      <c r="A27" s="22" t="s">
        <v>33</v>
      </c>
      <c r="C27" s="378">
        <v>16500000</v>
      </c>
      <c r="D27" s="378"/>
      <c r="E27" s="378">
        <v>218993092508</v>
      </c>
      <c r="F27" s="378"/>
      <c r="G27" s="378">
        <v>242254955250</v>
      </c>
      <c r="H27" s="378"/>
      <c r="I27" s="378"/>
      <c r="J27" s="378"/>
      <c r="K27" s="378"/>
      <c r="L27" s="378">
        <v>0</v>
      </c>
      <c r="M27" s="378">
        <v>0</v>
      </c>
      <c r="N27" s="378"/>
      <c r="O27" s="378">
        <v>16500000</v>
      </c>
      <c r="P27" s="378"/>
      <c r="Q27" s="378">
        <v>14670</v>
      </c>
      <c r="R27" s="378"/>
      <c r="S27" s="378">
        <v>218993092508</v>
      </c>
      <c r="T27" s="378"/>
      <c r="U27" s="378">
        <v>240614772750</v>
      </c>
      <c r="W27" s="380">
        <v>6.9417704330850288E-2</v>
      </c>
      <c r="X27" s="386"/>
    </row>
    <row r="28" spans="1:24" ht="30">
      <c r="A28" s="23" t="s">
        <v>34</v>
      </c>
      <c r="C28" s="378"/>
      <c r="D28" s="378"/>
      <c r="E28" s="378"/>
      <c r="F28" s="378"/>
      <c r="G28" s="378"/>
      <c r="H28" s="378"/>
      <c r="I28" s="378">
        <v>26512314</v>
      </c>
      <c r="J28" s="378">
        <v>151204336137</v>
      </c>
      <c r="K28" s="378"/>
      <c r="L28" s="378">
        <v>0</v>
      </c>
      <c r="M28" s="378">
        <v>0</v>
      </c>
      <c r="N28" s="378"/>
      <c r="O28" s="378">
        <v>26512314</v>
      </c>
      <c r="P28" s="378"/>
      <c r="Q28" s="378">
        <v>5990</v>
      </c>
      <c r="R28" s="378"/>
      <c r="S28" s="378">
        <v>151204336137</v>
      </c>
      <c r="T28" s="378"/>
      <c r="U28" s="378">
        <v>157863848733</v>
      </c>
      <c r="W28" s="380">
        <v>4.5543944998187848E-2</v>
      </c>
      <c r="X28" s="386"/>
    </row>
    <row r="29" spans="1:24" ht="30">
      <c r="A29" s="24" t="s">
        <v>35</v>
      </c>
      <c r="C29" s="378">
        <v>4000000</v>
      </c>
      <c r="D29" s="378"/>
      <c r="E29" s="378">
        <v>41935674516</v>
      </c>
      <c r="F29" s="378"/>
      <c r="G29" s="378">
        <v>40477716000</v>
      </c>
      <c r="H29" s="378"/>
      <c r="I29" s="378"/>
      <c r="J29" s="378"/>
      <c r="K29" s="378"/>
      <c r="L29" s="378">
        <v>0</v>
      </c>
      <c r="M29" s="378">
        <v>0</v>
      </c>
      <c r="N29" s="378"/>
      <c r="O29" s="378">
        <v>4000000</v>
      </c>
      <c r="P29" s="378"/>
      <c r="Q29" s="378">
        <v>9230</v>
      </c>
      <c r="R29" s="378"/>
      <c r="S29" s="378">
        <v>41935674516</v>
      </c>
      <c r="T29" s="378"/>
      <c r="U29" s="378">
        <v>36700326000</v>
      </c>
      <c r="W29" s="380">
        <v>1.0588096275206018E-2</v>
      </c>
      <c r="X29" s="386"/>
    </row>
    <row r="30" spans="1:24" ht="18.75">
      <c r="A30" s="25" t="s">
        <v>36</v>
      </c>
      <c r="C30" s="378"/>
      <c r="D30" s="378"/>
      <c r="E30" s="378"/>
      <c r="F30" s="378"/>
      <c r="G30" s="378"/>
      <c r="H30" s="378"/>
      <c r="I30" s="378">
        <v>500000</v>
      </c>
      <c r="J30" s="378">
        <v>11375546720</v>
      </c>
      <c r="K30" s="378"/>
      <c r="L30" s="378">
        <v>0</v>
      </c>
      <c r="M30" s="378">
        <v>0</v>
      </c>
      <c r="N30" s="378"/>
      <c r="O30" s="378">
        <v>500000</v>
      </c>
      <c r="P30" s="378"/>
      <c r="Q30" s="378">
        <v>25200</v>
      </c>
      <c r="R30" s="378"/>
      <c r="S30" s="378">
        <v>11375546720</v>
      </c>
      <c r="T30" s="378"/>
      <c r="U30" s="378">
        <v>12525030000</v>
      </c>
      <c r="W30" s="380">
        <v>3.6134889779955532E-3</v>
      </c>
      <c r="X30" s="386"/>
    </row>
    <row r="31" spans="1:24" ht="18.75">
      <c r="A31" s="26" t="s">
        <v>37</v>
      </c>
      <c r="C31" s="378">
        <v>7483934</v>
      </c>
      <c r="D31" s="378"/>
      <c r="E31" s="378">
        <v>79765334221</v>
      </c>
      <c r="F31" s="378"/>
      <c r="G31" s="378">
        <v>84734818311</v>
      </c>
      <c r="H31" s="378"/>
      <c r="I31" s="378">
        <v>0</v>
      </c>
      <c r="J31" s="378">
        <v>0</v>
      </c>
      <c r="K31" s="378"/>
      <c r="L31" s="378">
        <v>0</v>
      </c>
      <c r="M31" s="378">
        <v>0</v>
      </c>
      <c r="N31" s="378"/>
      <c r="O31" s="378">
        <v>7483934</v>
      </c>
      <c r="P31" s="378"/>
      <c r="Q31" s="378">
        <v>12940</v>
      </c>
      <c r="R31" s="378"/>
      <c r="S31" s="378">
        <v>79765334221</v>
      </c>
      <c r="T31" s="378"/>
      <c r="U31" s="378">
        <v>96265895430</v>
      </c>
      <c r="W31" s="380">
        <v>2.7772847816985469E-2</v>
      </c>
      <c r="X31" s="386"/>
    </row>
    <row r="32" spans="1:24" ht="18.75">
      <c r="A32" s="27" t="s">
        <v>38</v>
      </c>
      <c r="C32" s="378">
        <v>1000000</v>
      </c>
      <c r="D32" s="378"/>
      <c r="E32" s="378">
        <v>29495949761</v>
      </c>
      <c r="F32" s="378"/>
      <c r="G32" s="378">
        <v>28837390500</v>
      </c>
      <c r="H32" s="378"/>
      <c r="I32" s="378">
        <v>0</v>
      </c>
      <c r="J32" s="378">
        <v>0</v>
      </c>
      <c r="K32" s="378"/>
      <c r="L32" s="378">
        <v>1000000</v>
      </c>
      <c r="M32" s="378">
        <v>25413992278</v>
      </c>
      <c r="N32" s="378"/>
      <c r="O32" s="378">
        <v>0</v>
      </c>
      <c r="P32" s="378">
        <v>0</v>
      </c>
      <c r="Q32" s="378">
        <v>0</v>
      </c>
      <c r="R32" s="378">
        <v>0</v>
      </c>
      <c r="S32" s="378">
        <v>0</v>
      </c>
      <c r="T32" s="378">
        <v>0</v>
      </c>
      <c r="U32" s="378">
        <v>0</v>
      </c>
      <c r="V32" s="378">
        <v>0</v>
      </c>
      <c r="W32" s="378">
        <v>0</v>
      </c>
      <c r="X32" s="386"/>
    </row>
    <row r="33" spans="1:24" ht="18.75">
      <c r="A33" s="28" t="s">
        <v>39</v>
      </c>
      <c r="C33" s="378">
        <v>900000</v>
      </c>
      <c r="D33" s="378"/>
      <c r="E33" s="378">
        <v>19249488475</v>
      </c>
      <c r="F33" s="378"/>
      <c r="G33" s="378">
        <v>24226986600</v>
      </c>
      <c r="H33" s="378"/>
      <c r="I33" s="378">
        <v>0</v>
      </c>
      <c r="J33" s="378">
        <v>0</v>
      </c>
      <c r="K33" s="378"/>
      <c r="L33" s="378">
        <v>0</v>
      </c>
      <c r="M33" s="378">
        <v>0</v>
      </c>
      <c r="N33" s="378"/>
      <c r="O33" s="378">
        <v>900000</v>
      </c>
      <c r="P33" s="378"/>
      <c r="Q33" s="378">
        <v>24550</v>
      </c>
      <c r="R33" s="378"/>
      <c r="S33" s="378">
        <v>19249488475</v>
      </c>
      <c r="T33" s="378"/>
      <c r="U33" s="378">
        <v>21963534750</v>
      </c>
      <c r="W33" s="380">
        <v>6.3365110292707737E-3</v>
      </c>
      <c r="X33" s="386"/>
    </row>
    <row r="34" spans="1:24" ht="18.75">
      <c r="A34" s="29" t="s">
        <v>40</v>
      </c>
      <c r="C34" s="378">
        <v>418421</v>
      </c>
      <c r="D34" s="378"/>
      <c r="E34" s="378">
        <v>32179064281</v>
      </c>
      <c r="F34" s="378"/>
      <c r="G34" s="378">
        <v>38556840321</v>
      </c>
      <c r="H34" s="378"/>
      <c r="I34" s="378">
        <v>0</v>
      </c>
      <c r="J34" s="378">
        <v>0</v>
      </c>
      <c r="K34" s="378"/>
      <c r="L34" s="378">
        <v>0</v>
      </c>
      <c r="M34" s="378">
        <v>0</v>
      </c>
      <c r="N34" s="378"/>
      <c r="O34" s="378">
        <v>418421</v>
      </c>
      <c r="P34" s="378"/>
      <c r="Q34" s="378">
        <v>94200</v>
      </c>
      <c r="R34" s="378"/>
      <c r="S34" s="378">
        <v>32179064281</v>
      </c>
      <c r="T34" s="378"/>
      <c r="U34" s="378">
        <v>39180737414</v>
      </c>
      <c r="W34" s="380">
        <v>1.1303698497746272E-2</v>
      </c>
      <c r="X34" s="386"/>
    </row>
    <row r="35" spans="1:24" ht="30">
      <c r="A35" s="30" t="s">
        <v>41</v>
      </c>
      <c r="C35" s="378">
        <v>2000000</v>
      </c>
      <c r="D35" s="378"/>
      <c r="E35" s="378">
        <v>67379658124</v>
      </c>
      <c r="F35" s="378"/>
      <c r="G35" s="378">
        <v>69881715000</v>
      </c>
      <c r="H35" s="378"/>
      <c r="I35" s="378">
        <v>1000000</v>
      </c>
      <c r="J35" s="378">
        <v>33600481526</v>
      </c>
      <c r="K35" s="378"/>
      <c r="L35" s="378">
        <v>0</v>
      </c>
      <c r="M35" s="378">
        <v>0</v>
      </c>
      <c r="N35" s="378"/>
      <c r="O35" s="378">
        <v>3000000</v>
      </c>
      <c r="P35" s="378"/>
      <c r="Q35" s="378">
        <v>34950</v>
      </c>
      <c r="R35" s="378"/>
      <c r="S35" s="378">
        <v>100980139650</v>
      </c>
      <c r="T35" s="378"/>
      <c r="U35" s="378">
        <v>104226142500</v>
      </c>
      <c r="W35" s="380">
        <v>3.0069390424034424E-2</v>
      </c>
      <c r="X35" s="386"/>
    </row>
    <row r="36" spans="1:24" ht="30">
      <c r="A36" s="31" t="s">
        <v>42</v>
      </c>
      <c r="C36" s="378">
        <v>18286805</v>
      </c>
      <c r="D36" s="378"/>
      <c r="E36" s="378">
        <v>134382665003</v>
      </c>
      <c r="F36" s="378"/>
      <c r="G36" s="378">
        <v>153604087412</v>
      </c>
      <c r="H36" s="378"/>
      <c r="I36" s="378">
        <v>0</v>
      </c>
      <c r="J36" s="378">
        <v>0</v>
      </c>
      <c r="K36" s="378"/>
      <c r="L36" s="378">
        <v>53356</v>
      </c>
      <c r="M36" s="378">
        <v>444613978</v>
      </c>
      <c r="N36" s="378"/>
      <c r="O36" s="378">
        <v>18233449</v>
      </c>
      <c r="P36" s="378"/>
      <c r="Q36" s="378">
        <v>8570</v>
      </c>
      <c r="R36" s="378"/>
      <c r="S36" s="378">
        <v>133990572373</v>
      </c>
      <c r="T36" s="378"/>
      <c r="U36" s="378">
        <v>155330907015</v>
      </c>
      <c r="W36" s="380">
        <v>4.4813187708193487E-2</v>
      </c>
      <c r="X36" s="386"/>
    </row>
    <row r="37" spans="1:24" ht="18.75">
      <c r="A37" s="32" t="s">
        <v>43</v>
      </c>
      <c r="C37" s="378">
        <v>8154000</v>
      </c>
      <c r="D37" s="378"/>
      <c r="E37" s="378">
        <v>89200212622</v>
      </c>
      <c r="F37" s="378"/>
      <c r="G37" s="378">
        <v>121258036152</v>
      </c>
      <c r="H37" s="378"/>
      <c r="I37" s="378">
        <v>1846000</v>
      </c>
      <c r="J37" s="378">
        <v>25625398472</v>
      </c>
      <c r="K37" s="378"/>
      <c r="L37" s="378">
        <v>0</v>
      </c>
      <c r="M37" s="378">
        <v>0</v>
      </c>
      <c r="N37" s="378"/>
      <c r="O37" s="378">
        <v>10000000</v>
      </c>
      <c r="P37" s="378"/>
      <c r="Q37" s="378">
        <v>13830</v>
      </c>
      <c r="R37" s="378"/>
      <c r="S37" s="378">
        <v>114825611094</v>
      </c>
      <c r="T37" s="378"/>
      <c r="U37" s="378">
        <v>137477115000</v>
      </c>
      <c r="W37" s="380">
        <v>3.9662343306094049E-2</v>
      </c>
      <c r="X37" s="386"/>
    </row>
    <row r="38" spans="1:24" ht="18.75">
      <c r="A38" s="33" t="s">
        <v>44</v>
      </c>
      <c r="C38" s="378">
        <v>25072151</v>
      </c>
      <c r="D38" s="378"/>
      <c r="E38" s="378">
        <v>278601551532</v>
      </c>
      <c r="F38" s="378"/>
      <c r="G38" s="378">
        <v>312783294854</v>
      </c>
      <c r="H38" s="378"/>
      <c r="I38" s="378">
        <v>0</v>
      </c>
      <c r="J38" s="378">
        <v>0</v>
      </c>
      <c r="K38" s="378"/>
      <c r="L38" s="378"/>
      <c r="M38" s="378"/>
      <c r="N38" s="378"/>
      <c r="O38" s="378">
        <v>25072151</v>
      </c>
      <c r="P38" s="378"/>
      <c r="Q38" s="378">
        <v>11550</v>
      </c>
      <c r="R38" s="378"/>
      <c r="S38" s="378">
        <v>278601551532</v>
      </c>
      <c r="T38" s="378"/>
      <c r="U38" s="378">
        <v>287860323153</v>
      </c>
      <c r="W38" s="380">
        <v>8.3048112852073294E-2</v>
      </c>
      <c r="X38" s="386"/>
    </row>
    <row r="39" spans="1:24" ht="18.75">
      <c r="A39" s="34" t="s">
        <v>45</v>
      </c>
      <c r="C39" s="378">
        <v>4800000</v>
      </c>
      <c r="D39" s="378"/>
      <c r="E39" s="378">
        <v>42561701497</v>
      </c>
      <c r="F39" s="378"/>
      <c r="G39" s="378">
        <v>27244922400</v>
      </c>
      <c r="H39" s="378"/>
      <c r="I39" s="378">
        <v>0</v>
      </c>
      <c r="J39" s="378">
        <v>0</v>
      </c>
      <c r="K39" s="378"/>
      <c r="L39" s="378"/>
      <c r="M39" s="378"/>
      <c r="N39" s="378"/>
      <c r="O39" s="378">
        <v>4800000</v>
      </c>
      <c r="P39" s="378"/>
      <c r="Q39" s="378">
        <v>5080</v>
      </c>
      <c r="R39" s="378"/>
      <c r="S39" s="378">
        <v>42561701497</v>
      </c>
      <c r="T39" s="378"/>
      <c r="U39" s="378">
        <v>24238915200</v>
      </c>
      <c r="W39" s="380">
        <v>6.9929615269399654E-3</v>
      </c>
      <c r="X39" s="386"/>
    </row>
    <row r="40" spans="1:24" ht="18.75">
      <c r="A40" s="35" t="s">
        <v>46</v>
      </c>
      <c r="C40" s="378">
        <v>1685086</v>
      </c>
      <c r="D40" s="378"/>
      <c r="E40" s="378">
        <v>41504051229</v>
      </c>
      <c r="F40" s="378"/>
      <c r="G40" s="378">
        <v>37772597099</v>
      </c>
      <c r="H40" s="378"/>
      <c r="I40" s="378">
        <v>0</v>
      </c>
      <c r="J40" s="378">
        <v>0</v>
      </c>
      <c r="K40" s="378"/>
      <c r="L40" s="378">
        <v>1685086</v>
      </c>
      <c r="M40" s="378">
        <v>35862972712</v>
      </c>
      <c r="N40" s="378"/>
      <c r="O40" s="378"/>
      <c r="P40" s="378"/>
      <c r="Q40" s="378"/>
      <c r="R40" s="378"/>
      <c r="S40" s="378"/>
      <c r="T40" s="378"/>
      <c r="U40" s="378"/>
      <c r="W40" s="381">
        <v>0</v>
      </c>
      <c r="X40" s="386"/>
    </row>
    <row r="41" spans="1:24" ht="18.75">
      <c r="A41" s="36" t="s">
        <v>47</v>
      </c>
      <c r="C41" s="378">
        <v>4500000</v>
      </c>
      <c r="D41" s="378"/>
      <c r="E41" s="378">
        <v>50077744093</v>
      </c>
      <c r="F41" s="378"/>
      <c r="G41" s="378">
        <v>37038303000</v>
      </c>
      <c r="H41" s="378"/>
      <c r="I41" s="378">
        <v>0</v>
      </c>
      <c r="J41" s="378">
        <v>0</v>
      </c>
      <c r="K41" s="378"/>
      <c r="L41" s="378"/>
      <c r="M41" s="378"/>
      <c r="N41" s="378"/>
      <c r="O41" s="378">
        <v>4500000</v>
      </c>
      <c r="P41" s="378"/>
      <c r="Q41" s="378">
        <v>6800</v>
      </c>
      <c r="R41" s="378"/>
      <c r="S41" s="378">
        <v>50077744093</v>
      </c>
      <c r="T41" s="378"/>
      <c r="U41" s="378">
        <v>30417930000</v>
      </c>
      <c r="W41" s="380">
        <v>8.7756160894177718E-3</v>
      </c>
      <c r="X41" s="386"/>
    </row>
    <row r="42" spans="1:24" ht="18.75">
      <c r="A42" s="37" t="s">
        <v>48</v>
      </c>
      <c r="C42" s="378">
        <v>2000000</v>
      </c>
      <c r="D42" s="378"/>
      <c r="E42" s="378">
        <v>41036191902</v>
      </c>
      <c r="F42" s="378"/>
      <c r="G42" s="378">
        <v>67257423000</v>
      </c>
      <c r="H42" s="378"/>
      <c r="I42" s="378">
        <v>0</v>
      </c>
      <c r="J42" s="378">
        <v>0</v>
      </c>
      <c r="K42" s="378"/>
      <c r="L42" s="378">
        <v>2000000</v>
      </c>
      <c r="M42" s="378">
        <v>55781389411</v>
      </c>
      <c r="N42" s="378"/>
      <c r="O42" s="378"/>
      <c r="P42" s="378"/>
      <c r="Q42" s="378"/>
      <c r="R42" s="378"/>
      <c r="S42" s="378"/>
      <c r="T42" s="378"/>
      <c r="U42" s="378"/>
      <c r="W42" s="381">
        <v>0</v>
      </c>
      <c r="X42" s="386"/>
    </row>
    <row r="43" spans="1:24" ht="18.75">
      <c r="A43" s="38" t="s">
        <v>49</v>
      </c>
      <c r="C43" s="378">
        <v>14421504</v>
      </c>
      <c r="D43" s="378"/>
      <c r="E43" s="378">
        <v>98636914457</v>
      </c>
      <c r="F43" s="378"/>
      <c r="G43" s="378">
        <v>108091148226</v>
      </c>
      <c r="H43" s="378"/>
      <c r="I43" s="378">
        <v>0</v>
      </c>
      <c r="J43" s="378">
        <v>0</v>
      </c>
      <c r="K43" s="378"/>
      <c r="L43" s="378">
        <v>21504</v>
      </c>
      <c r="M43" s="378">
        <v>156045180</v>
      </c>
      <c r="N43" s="378"/>
      <c r="O43" s="378">
        <v>14400000</v>
      </c>
      <c r="P43" s="378"/>
      <c r="Q43" s="378">
        <v>7300</v>
      </c>
      <c r="R43" s="378"/>
      <c r="S43" s="378">
        <v>98489836301</v>
      </c>
      <c r="T43" s="378"/>
      <c r="U43" s="378">
        <v>104494536000</v>
      </c>
      <c r="W43" s="380">
        <v>3.0146822330705758E-2</v>
      </c>
      <c r="X43" s="386"/>
    </row>
    <row r="44" spans="1:24" ht="18.75">
      <c r="A44" s="39" t="s">
        <v>50</v>
      </c>
      <c r="C44" s="378">
        <v>1500000</v>
      </c>
      <c r="D44" s="378"/>
      <c r="E44" s="378">
        <v>26851315357</v>
      </c>
      <c r="F44" s="378"/>
      <c r="G44" s="378">
        <v>25512293250</v>
      </c>
      <c r="H44" s="378"/>
      <c r="I44" s="378">
        <v>0</v>
      </c>
      <c r="J44" s="378">
        <v>0</v>
      </c>
      <c r="K44" s="378"/>
      <c r="L44" s="378">
        <v>0</v>
      </c>
      <c r="M44" s="378">
        <v>0</v>
      </c>
      <c r="N44" s="378"/>
      <c r="O44" s="378">
        <v>1500000</v>
      </c>
      <c r="P44" s="378"/>
      <c r="Q44" s="378">
        <v>17810</v>
      </c>
      <c r="R44" s="378"/>
      <c r="S44" s="378">
        <v>26851315357</v>
      </c>
      <c r="T44" s="378"/>
      <c r="U44" s="378">
        <v>26556045750</v>
      </c>
      <c r="W44" s="380">
        <v>7.6614569878691429E-3</v>
      </c>
      <c r="X44" s="386"/>
    </row>
    <row r="45" spans="1:24" ht="18.75">
      <c r="A45" s="40" t="s">
        <v>51</v>
      </c>
      <c r="C45" s="378">
        <v>8994431</v>
      </c>
      <c r="D45" s="378"/>
      <c r="E45" s="378">
        <v>60029917943</v>
      </c>
      <c r="F45" s="378"/>
      <c r="G45" s="378">
        <v>58294760164</v>
      </c>
      <c r="H45" s="378"/>
      <c r="I45" s="378">
        <v>0</v>
      </c>
      <c r="J45" s="378">
        <v>0</v>
      </c>
      <c r="K45" s="378"/>
      <c r="L45" s="378">
        <v>0</v>
      </c>
      <c r="M45" s="378">
        <v>0</v>
      </c>
      <c r="N45" s="378"/>
      <c r="O45" s="378">
        <v>8994431</v>
      </c>
      <c r="P45" s="378"/>
      <c r="Q45" s="378">
        <v>6880</v>
      </c>
      <c r="R45" s="378"/>
      <c r="S45" s="378">
        <v>60029917943</v>
      </c>
      <c r="T45" s="378"/>
      <c r="U45" s="378">
        <v>61513489253</v>
      </c>
      <c r="W45" s="380">
        <v>1.7746729182585862E-2</v>
      </c>
      <c r="X45" s="386"/>
    </row>
    <row r="46" spans="1:24" ht="18.75">
      <c r="A46" s="41" t="s">
        <v>52</v>
      </c>
      <c r="C46" s="378">
        <v>2450000</v>
      </c>
      <c r="D46" s="378"/>
      <c r="E46" s="378">
        <v>26076395531</v>
      </c>
      <c r="F46" s="378"/>
      <c r="G46" s="378">
        <v>35727648075</v>
      </c>
      <c r="H46" s="378"/>
      <c r="I46" s="378">
        <v>0</v>
      </c>
      <c r="J46" s="378">
        <v>0</v>
      </c>
      <c r="K46" s="378"/>
      <c r="L46" s="378">
        <v>0</v>
      </c>
      <c r="M46" s="378">
        <v>0</v>
      </c>
      <c r="N46" s="378"/>
      <c r="O46" s="378">
        <v>2450000</v>
      </c>
      <c r="P46" s="378"/>
      <c r="Q46" s="378">
        <v>15010</v>
      </c>
      <c r="R46" s="378"/>
      <c r="S46" s="378">
        <v>26076395531</v>
      </c>
      <c r="T46" s="378"/>
      <c r="U46" s="378">
        <v>36555691725</v>
      </c>
      <c r="W46" s="380">
        <v>1.0546369081055355E-2</v>
      </c>
      <c r="X46" s="386"/>
    </row>
    <row r="47" spans="1:24" ht="18.75">
      <c r="A47" s="42" t="s">
        <v>53</v>
      </c>
      <c r="C47" s="378">
        <v>1500000</v>
      </c>
      <c r="D47" s="378"/>
      <c r="E47" s="378">
        <v>19373924183</v>
      </c>
      <c r="F47" s="378"/>
      <c r="G47" s="378">
        <v>33728116500</v>
      </c>
      <c r="H47" s="378"/>
      <c r="I47" s="378">
        <v>0</v>
      </c>
      <c r="J47" s="378">
        <v>0</v>
      </c>
      <c r="K47" s="378"/>
      <c r="L47" s="378">
        <v>0</v>
      </c>
      <c r="M47" s="378">
        <v>0</v>
      </c>
      <c r="N47" s="378"/>
      <c r="O47" s="378">
        <v>1500000</v>
      </c>
      <c r="P47" s="378"/>
      <c r="Q47" s="378">
        <v>21520</v>
      </c>
      <c r="R47" s="378"/>
      <c r="S47" s="378">
        <v>19373924183</v>
      </c>
      <c r="T47" s="378"/>
      <c r="U47" s="378">
        <v>32087934000</v>
      </c>
      <c r="W47" s="380">
        <v>9.2574146198171788E-3</v>
      </c>
      <c r="X47" s="386"/>
    </row>
    <row r="48" spans="1:24" ht="18.75">
      <c r="A48" s="43" t="s">
        <v>54</v>
      </c>
      <c r="C48" s="378">
        <v>14500003</v>
      </c>
      <c r="D48" s="378"/>
      <c r="E48" s="378">
        <v>50773478763</v>
      </c>
      <c r="F48" s="378"/>
      <c r="G48" s="378">
        <v>80572739420</v>
      </c>
      <c r="H48" s="378"/>
      <c r="I48" s="378">
        <v>5200000</v>
      </c>
      <c r="J48" s="378">
        <v>29979074304</v>
      </c>
      <c r="K48" s="378"/>
      <c r="L48" s="378">
        <v>0</v>
      </c>
      <c r="M48" s="378">
        <v>0</v>
      </c>
      <c r="N48" s="378"/>
      <c r="O48" s="378">
        <v>19700003</v>
      </c>
      <c r="P48" s="378"/>
      <c r="Q48" s="378">
        <v>5460</v>
      </c>
      <c r="R48" s="378"/>
      <c r="S48" s="378">
        <v>80752553067</v>
      </c>
      <c r="T48" s="378"/>
      <c r="U48" s="378">
        <v>106922022383</v>
      </c>
      <c r="W48" s="380">
        <v>3.0847155606490709E-2</v>
      </c>
      <c r="X48" s="386"/>
    </row>
    <row r="49" spans="1:24" ht="18.75">
      <c r="A49" s="44" t="s">
        <v>55</v>
      </c>
      <c r="C49" s="378">
        <v>4800000</v>
      </c>
      <c r="D49" s="378"/>
      <c r="E49" s="378">
        <v>130284107383</v>
      </c>
      <c r="F49" s="378"/>
      <c r="G49" s="378">
        <v>147914640000</v>
      </c>
      <c r="H49" s="378"/>
      <c r="I49" s="378">
        <v>0</v>
      </c>
      <c r="J49" s="378">
        <v>0</v>
      </c>
      <c r="K49" s="378"/>
      <c r="L49" s="378">
        <v>0</v>
      </c>
      <c r="M49" s="378">
        <v>0</v>
      </c>
      <c r="N49" s="378"/>
      <c r="O49" s="378">
        <v>4800000</v>
      </c>
      <c r="P49" s="378"/>
      <c r="Q49" s="378">
        <v>30870</v>
      </c>
      <c r="R49" s="378"/>
      <c r="S49" s="378">
        <v>130284107383</v>
      </c>
      <c r="T49" s="378"/>
      <c r="U49" s="378">
        <v>147294352800</v>
      </c>
      <c r="W49" s="380">
        <v>4.2494630381227708E-2</v>
      </c>
      <c r="X49" s="386"/>
    </row>
    <row r="50" spans="1:24" ht="18.75">
      <c r="A50" s="45" t="s">
        <v>56</v>
      </c>
      <c r="C50" s="378">
        <v>1565000</v>
      </c>
      <c r="D50" s="378"/>
      <c r="E50" s="378">
        <v>137786443016</v>
      </c>
      <c r="F50" s="378"/>
      <c r="G50" s="378">
        <v>147245892862</v>
      </c>
      <c r="H50" s="378"/>
      <c r="I50" s="378">
        <v>0</v>
      </c>
      <c r="J50" s="378">
        <v>0</v>
      </c>
      <c r="K50" s="378"/>
      <c r="L50" s="378">
        <v>1565000</v>
      </c>
      <c r="M50" s="378">
        <v>131961560380</v>
      </c>
      <c r="N50" s="378"/>
      <c r="O50" s="378"/>
      <c r="P50" s="378"/>
      <c r="Q50" s="378"/>
      <c r="R50" s="378"/>
      <c r="S50" s="378"/>
      <c r="T50" s="378"/>
      <c r="U50" s="378"/>
      <c r="W50" s="381">
        <v>0</v>
      </c>
      <c r="X50" s="386"/>
    </row>
    <row r="51" spans="1:24" ht="18.75">
      <c r="A51" s="46" t="s">
        <v>57</v>
      </c>
      <c r="C51" s="378">
        <v>10000000</v>
      </c>
      <c r="D51" s="378"/>
      <c r="E51" s="378">
        <v>150843983488</v>
      </c>
      <c r="F51" s="378"/>
      <c r="G51" s="378">
        <v>167596830000</v>
      </c>
      <c r="H51" s="378"/>
      <c r="I51" s="378">
        <v>0</v>
      </c>
      <c r="J51" s="378">
        <v>0</v>
      </c>
      <c r="K51" s="378"/>
      <c r="L51" s="378">
        <v>0</v>
      </c>
      <c r="M51" s="378">
        <v>0</v>
      </c>
      <c r="N51" s="378"/>
      <c r="O51" s="378">
        <v>10000000</v>
      </c>
      <c r="P51" s="378"/>
      <c r="Q51" s="378">
        <v>16750</v>
      </c>
      <c r="R51" s="378"/>
      <c r="S51" s="378">
        <v>150843983488</v>
      </c>
      <c r="T51" s="378"/>
      <c r="U51" s="378">
        <v>166503375000</v>
      </c>
      <c r="W51" s="380">
        <v>4.8036460620178981E-2</v>
      </c>
      <c r="X51" s="386"/>
    </row>
    <row r="52" spans="1:24" ht="30">
      <c r="A52" s="47" t="s">
        <v>58</v>
      </c>
      <c r="C52" s="378">
        <v>1400000</v>
      </c>
      <c r="D52" s="378"/>
      <c r="E52" s="378">
        <v>22619777158</v>
      </c>
      <c r="F52" s="378"/>
      <c r="G52" s="378">
        <v>30936824100</v>
      </c>
      <c r="H52" s="378"/>
      <c r="I52" s="378">
        <v>0</v>
      </c>
      <c r="J52" s="378">
        <v>0</v>
      </c>
      <c r="K52" s="378"/>
      <c r="L52" s="378">
        <v>0</v>
      </c>
      <c r="M52" s="378">
        <v>0</v>
      </c>
      <c r="N52" s="378"/>
      <c r="O52" s="378">
        <v>1400000</v>
      </c>
      <c r="P52" s="378"/>
      <c r="Q52" s="378">
        <v>24140</v>
      </c>
      <c r="R52" s="378"/>
      <c r="S52" s="378">
        <v>22619777158</v>
      </c>
      <c r="T52" s="378"/>
      <c r="U52" s="378">
        <v>33594913800</v>
      </c>
      <c r="W52" s="380">
        <v>9.6921804365347388E-3</v>
      </c>
      <c r="X52" s="386"/>
    </row>
    <row r="53" spans="1:24" ht="30">
      <c r="A53" s="48" t="s">
        <v>59</v>
      </c>
      <c r="C53" s="378">
        <v>0</v>
      </c>
      <c r="D53" s="378"/>
      <c r="E53" s="378">
        <v>0</v>
      </c>
      <c r="F53" s="378"/>
      <c r="G53" s="378">
        <v>0</v>
      </c>
      <c r="H53" s="378"/>
      <c r="I53" s="378">
        <v>1400000</v>
      </c>
      <c r="J53" s="378">
        <v>13157936568</v>
      </c>
      <c r="K53" s="378"/>
      <c r="L53" s="378">
        <v>0</v>
      </c>
      <c r="M53" s="378">
        <v>0</v>
      </c>
      <c r="N53" s="378"/>
      <c r="O53" s="378">
        <v>1400000</v>
      </c>
      <c r="P53" s="378"/>
      <c r="Q53" s="378">
        <v>9390</v>
      </c>
      <c r="R53" s="378"/>
      <c r="S53" s="378">
        <v>13157936568</v>
      </c>
      <c r="T53" s="378"/>
      <c r="U53" s="378">
        <v>13067781300</v>
      </c>
      <c r="W53" s="380">
        <v>3.7700735003753606E-3</v>
      </c>
      <c r="X53" s="386"/>
    </row>
    <row r="54" spans="1:24" ht="18.75">
      <c r="A54" s="49" t="s">
        <v>60</v>
      </c>
      <c r="C54" s="378">
        <v>19193261</v>
      </c>
      <c r="D54" s="378"/>
      <c r="E54" s="378">
        <v>275605201082</v>
      </c>
      <c r="F54" s="378"/>
      <c r="G54" s="378">
        <v>323580876206</v>
      </c>
      <c r="H54" s="378"/>
      <c r="I54" s="378">
        <v>0</v>
      </c>
      <c r="J54" s="378">
        <v>0</v>
      </c>
      <c r="K54" s="378"/>
      <c r="L54" s="378">
        <v>19193261</v>
      </c>
      <c r="M54" s="378">
        <v>305423367608</v>
      </c>
      <c r="N54" s="378"/>
      <c r="O54" s="378">
        <v>0</v>
      </c>
      <c r="P54" s="378"/>
      <c r="Q54" s="378">
        <v>0</v>
      </c>
      <c r="R54" s="378"/>
      <c r="S54" s="378">
        <v>0</v>
      </c>
      <c r="T54" s="378"/>
      <c r="U54" s="378">
        <v>0</v>
      </c>
      <c r="W54" s="380">
        <v>0</v>
      </c>
      <c r="X54" s="386"/>
    </row>
    <row r="55" spans="1:24" ht="30">
      <c r="A55" s="50" t="s">
        <v>61</v>
      </c>
      <c r="C55" s="378">
        <v>0</v>
      </c>
      <c r="D55" s="378"/>
      <c r="E55" s="378">
        <v>1</v>
      </c>
      <c r="F55" s="378"/>
      <c r="G55" s="378">
        <v>1</v>
      </c>
      <c r="H55" s="378"/>
      <c r="I55" s="378">
        <v>0</v>
      </c>
      <c r="J55" s="378">
        <v>0</v>
      </c>
      <c r="K55" s="378"/>
      <c r="L55" s="378">
        <v>0</v>
      </c>
      <c r="M55" s="378">
        <v>0</v>
      </c>
      <c r="N55" s="378"/>
      <c r="O55" s="378">
        <v>0</v>
      </c>
      <c r="P55" s="378"/>
      <c r="Q55" s="378">
        <v>3459</v>
      </c>
      <c r="R55" s="378"/>
      <c r="S55" s="378">
        <v>1</v>
      </c>
      <c r="T55" s="378"/>
      <c r="U55" s="378">
        <v>1</v>
      </c>
      <c r="W55" s="380">
        <v>2.8850142299024858E-13</v>
      </c>
      <c r="X55" s="386"/>
    </row>
    <row r="56" spans="1:24" ht="18.75">
      <c r="A56" s="51" t="s">
        <v>62</v>
      </c>
      <c r="C56" s="378">
        <v>23692722</v>
      </c>
      <c r="D56" s="378"/>
      <c r="E56" s="378">
        <v>42989353906</v>
      </c>
      <c r="F56" s="378"/>
      <c r="G56" s="378">
        <v>45525533338</v>
      </c>
      <c r="H56" s="378"/>
      <c r="I56" s="378">
        <v>0</v>
      </c>
      <c r="J56" s="378">
        <v>0</v>
      </c>
      <c r="K56" s="378"/>
      <c r="L56" s="378">
        <v>0</v>
      </c>
      <c r="M56" s="378">
        <v>0</v>
      </c>
      <c r="N56" s="378"/>
      <c r="O56" s="378">
        <v>23692722</v>
      </c>
      <c r="P56" s="378"/>
      <c r="Q56" s="378">
        <v>1787</v>
      </c>
      <c r="R56" s="378"/>
      <c r="S56" s="378">
        <v>42989353906</v>
      </c>
      <c r="T56" s="378"/>
      <c r="U56" s="378">
        <v>42086977793</v>
      </c>
      <c r="W56" s="380">
        <v>1.2142152982639492E-2</v>
      </c>
      <c r="X56" s="386"/>
    </row>
    <row r="57" spans="1:24" ht="30">
      <c r="A57" s="52" t="s">
        <v>63</v>
      </c>
      <c r="C57" s="378">
        <v>10449077</v>
      </c>
      <c r="D57" s="378"/>
      <c r="E57" s="378">
        <v>122992928296</v>
      </c>
      <c r="F57" s="378"/>
      <c r="G57" s="378">
        <v>111243752463</v>
      </c>
      <c r="H57" s="378"/>
      <c r="I57" s="378">
        <v>0</v>
      </c>
      <c r="J57" s="378">
        <v>0</v>
      </c>
      <c r="K57" s="378"/>
      <c r="L57" s="378">
        <v>0</v>
      </c>
      <c r="M57" s="378">
        <v>0</v>
      </c>
      <c r="N57" s="378"/>
      <c r="O57" s="378">
        <v>10449077</v>
      </c>
      <c r="P57" s="378"/>
      <c r="Q57" s="378">
        <v>10130</v>
      </c>
      <c r="R57" s="378"/>
      <c r="S57" s="378">
        <v>122992928296</v>
      </c>
      <c r="T57" s="378"/>
      <c r="U57" s="378">
        <v>105219347567</v>
      </c>
      <c r="W57" s="380">
        <v>3.035593149918505E-2</v>
      </c>
      <c r="X57" s="386"/>
    </row>
    <row r="58" spans="1:24" ht="19.5" thickBot="1">
      <c r="A58" s="53" t="s">
        <v>64</v>
      </c>
      <c r="C58" s="379">
        <f>SUM(C11:$C$57)</f>
        <v>416946685</v>
      </c>
      <c r="D58" s="378"/>
      <c r="E58" s="379">
        <f>SUM(E11:$E$57)</f>
        <v>3170928716503</v>
      </c>
      <c r="F58" s="378"/>
      <c r="G58" s="379">
        <f>SUM(G11:$G$57)</f>
        <v>3486089196460</v>
      </c>
      <c r="H58" s="378"/>
      <c r="I58" s="404">
        <f>SUM(I11:$I$57)</f>
        <v>57883767</v>
      </c>
      <c r="J58" s="404">
        <f>SUM(J11:$J$57)</f>
        <v>540507715691</v>
      </c>
      <c r="K58" s="405"/>
      <c r="L58" s="404">
        <f>SUM(L11:$L$57)</f>
        <v>29656113</v>
      </c>
      <c r="M58" s="404">
        <f>SUM(M11:$M$57)</f>
        <v>683396220681</v>
      </c>
      <c r="N58" s="378"/>
      <c r="O58" s="379">
        <f>SUM(O11:$O$57)</f>
        <v>445174339</v>
      </c>
      <c r="P58" s="378"/>
      <c r="Q58" s="379">
        <f>SUM(Q11:$Q$57)</f>
        <v>550239</v>
      </c>
      <c r="R58" s="378"/>
      <c r="S58" s="379">
        <f>SUM(S11:$S$57)</f>
        <v>3073353635931</v>
      </c>
      <c r="T58" s="378"/>
      <c r="U58" s="379">
        <f>SUM(U11:$U$57)</f>
        <v>3215105474040</v>
      </c>
      <c r="W58" s="387">
        <f>SUM(W11:W57)</f>
        <v>0.927562504324278</v>
      </c>
      <c r="X58" s="386"/>
    </row>
    <row r="59" spans="1:24" ht="15.75" thickTop="1">
      <c r="C59" s="54"/>
      <c r="E59" s="55"/>
      <c r="G59" s="56"/>
      <c r="I59" s="57"/>
      <c r="J59" s="58"/>
      <c r="L59" s="59"/>
      <c r="M59" s="60"/>
      <c r="O59" s="61"/>
      <c r="Q59" s="62"/>
      <c r="S59" s="63"/>
      <c r="U59" s="64"/>
      <c r="W59" s="65"/>
    </row>
    <row r="60" spans="1:24" ht="20.25">
      <c r="E60" s="400"/>
      <c r="F60" s="400"/>
      <c r="G60" s="400"/>
      <c r="H60" s="401"/>
      <c r="I60" s="391"/>
      <c r="J60" s="402"/>
      <c r="K60" s="401"/>
      <c r="L60" s="402"/>
      <c r="M60" s="402"/>
      <c r="N60" s="401"/>
      <c r="O60" s="401"/>
      <c r="P60" s="401"/>
      <c r="Q60" s="401"/>
      <c r="R60" s="401"/>
      <c r="S60" s="402"/>
      <c r="T60" s="401"/>
      <c r="U60" s="402"/>
    </row>
    <row r="61" spans="1:24">
      <c r="C61" s="383"/>
      <c r="D61" s="383"/>
      <c r="E61" s="403"/>
      <c r="F61" s="403"/>
      <c r="G61" s="403"/>
      <c r="H61" s="403"/>
      <c r="I61" s="403"/>
      <c r="J61" s="403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383"/>
      <c r="W61" s="383"/>
    </row>
    <row r="62" spans="1:24">
      <c r="E62" s="403"/>
      <c r="F62" s="403"/>
      <c r="G62" s="403"/>
      <c r="H62" s="401"/>
      <c r="I62" s="402"/>
      <c r="J62" s="402"/>
      <c r="K62" s="402"/>
      <c r="L62" s="402"/>
      <c r="M62" s="402"/>
      <c r="N62" s="402"/>
      <c r="O62" s="401"/>
      <c r="P62" s="401"/>
      <c r="Q62" s="401"/>
      <c r="R62" s="401"/>
      <c r="S62" s="402"/>
      <c r="T62" s="401"/>
      <c r="U62" s="402"/>
    </row>
    <row r="63" spans="1:24">
      <c r="E63" s="401"/>
      <c r="F63" s="401"/>
      <c r="G63" s="401"/>
      <c r="H63" s="401"/>
      <c r="I63" s="402"/>
      <c r="J63" s="402"/>
      <c r="K63" s="401"/>
      <c r="L63" s="402"/>
      <c r="M63" s="402"/>
      <c r="N63" s="401"/>
      <c r="O63" s="401"/>
      <c r="P63" s="401"/>
      <c r="Q63" s="401"/>
      <c r="R63" s="401"/>
      <c r="S63" s="401"/>
      <c r="T63" s="401"/>
      <c r="U63" s="402"/>
    </row>
    <row r="64" spans="1:24"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2"/>
    </row>
    <row r="65" spans="5:21">
      <c r="E65" s="401"/>
      <c r="F65" s="401"/>
      <c r="G65" s="401"/>
      <c r="H65" s="401"/>
      <c r="I65" s="403"/>
      <c r="J65" s="403"/>
      <c r="K65" s="401"/>
      <c r="L65" s="401"/>
      <c r="M65" s="403"/>
      <c r="N65" s="401"/>
      <c r="O65" s="401"/>
      <c r="P65" s="401"/>
      <c r="Q65" s="401"/>
      <c r="R65" s="401"/>
      <c r="S65" s="401"/>
      <c r="T65" s="401"/>
      <c r="U65" s="401"/>
    </row>
    <row r="66" spans="5:21"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2"/>
    </row>
    <row r="68" spans="5:21">
      <c r="M68" s="383"/>
      <c r="O68" s="383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0"/>
  <sheetViews>
    <sheetView rightToLeft="1" view="pageBreakPreview" zoomScale="130" zoomScaleNormal="100" zoomScaleSheetLayoutView="130" workbookViewId="0">
      <selection activeCell="S7" sqref="S7:S9"/>
    </sheetView>
  </sheetViews>
  <sheetFormatPr defaultRowHeight="1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9" width="1.42578125" customWidth="1"/>
    <col min="10" max="10" width="18.42578125" customWidth="1"/>
    <col min="11" max="11" width="1.42578125" customWidth="1"/>
    <col min="12" max="12" width="18.42578125" customWidth="1"/>
    <col min="13" max="13" width="1.42578125" customWidth="1"/>
    <col min="14" max="14" width="18.42578125" customWidth="1"/>
    <col min="15" max="15" width="1.42578125" customWidth="1"/>
    <col min="16" max="16" width="18.42578125" customWidth="1"/>
    <col min="17" max="17" width="1.42578125" customWidth="1"/>
    <col min="18" max="18" width="10.7109375" customWidth="1"/>
    <col min="19" max="19" width="16.42578125" bestFit="1" customWidth="1"/>
  </cols>
  <sheetData>
    <row r="1" spans="1:19" ht="20.100000000000001" customHeight="1">
      <c r="A1" s="431" t="s">
        <v>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</row>
    <row r="2" spans="1:19" ht="20.100000000000001" customHeight="1">
      <c r="A2" s="432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</row>
    <row r="3" spans="1:19" ht="20.100000000000001" customHeight="1">
      <c r="A3" s="433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</row>
    <row r="5" spans="1:19" ht="15.75">
      <c r="A5" s="434" t="s">
        <v>66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</row>
    <row r="7" spans="1:19" ht="15.75">
      <c r="C7" s="435" t="s">
        <v>67</v>
      </c>
      <c r="D7" s="411"/>
      <c r="E7" s="411"/>
      <c r="F7" s="411"/>
      <c r="G7" s="411"/>
      <c r="H7" s="411"/>
      <c r="J7" s="66" t="s">
        <v>5</v>
      </c>
      <c r="L7" s="436" t="s">
        <v>6</v>
      </c>
      <c r="M7" s="411"/>
      <c r="N7" s="411"/>
      <c r="P7" s="437" t="s">
        <v>7</v>
      </c>
      <c r="Q7" s="411"/>
      <c r="R7" s="411"/>
      <c r="S7" s="388"/>
    </row>
    <row r="8" spans="1:19" ht="31.5">
      <c r="A8" s="67" t="s">
        <v>68</v>
      </c>
      <c r="C8" s="68" t="s">
        <v>69</v>
      </c>
      <c r="E8" s="69" t="s">
        <v>70</v>
      </c>
      <c r="G8" s="70" t="s">
        <v>71</v>
      </c>
      <c r="J8" s="71" t="s">
        <v>72</v>
      </c>
      <c r="L8" s="72" t="s">
        <v>73</v>
      </c>
      <c r="N8" s="73" t="s">
        <v>74</v>
      </c>
      <c r="P8" s="74" t="s">
        <v>72</v>
      </c>
      <c r="R8" s="75" t="s">
        <v>15</v>
      </c>
      <c r="S8" s="388"/>
    </row>
    <row r="9" spans="1:19" ht="30">
      <c r="A9" s="76" t="s">
        <v>75</v>
      </c>
      <c r="C9" s="1" t="s">
        <v>76</v>
      </c>
      <c r="E9" s="77" t="s">
        <v>77</v>
      </c>
      <c r="G9" s="1" t="s">
        <v>78</v>
      </c>
      <c r="I9" s="378"/>
      <c r="J9" s="378">
        <v>15263072703</v>
      </c>
      <c r="K9" s="378"/>
      <c r="L9" s="378">
        <v>512089007190</v>
      </c>
      <c r="M9" s="378"/>
      <c r="N9" s="378">
        <v>366662523488</v>
      </c>
      <c r="O9" s="378"/>
      <c r="P9" s="378">
        <v>160689556405</v>
      </c>
      <c r="R9" s="380">
        <v>4.635916568251431E-2</v>
      </c>
      <c r="S9" s="388"/>
    </row>
    <row r="10" spans="1:19" ht="30">
      <c r="A10" s="78" t="s">
        <v>79</v>
      </c>
      <c r="C10" s="1" t="s">
        <v>80</v>
      </c>
      <c r="E10" s="79" t="s">
        <v>81</v>
      </c>
      <c r="G10" s="1" t="s">
        <v>82</v>
      </c>
      <c r="I10" s="378"/>
      <c r="J10" s="378">
        <v>1070000000</v>
      </c>
      <c r="K10" s="378"/>
      <c r="L10" s="378">
        <v>0</v>
      </c>
      <c r="M10" s="378"/>
      <c r="N10" s="378">
        <v>0</v>
      </c>
      <c r="O10" s="378"/>
      <c r="P10" s="378">
        <v>1070000000</v>
      </c>
      <c r="R10" s="380">
        <v>3.0869652259956596E-4</v>
      </c>
      <c r="S10" s="388"/>
    </row>
    <row r="11" spans="1:19" ht="30">
      <c r="A11" s="80" t="s">
        <v>79</v>
      </c>
      <c r="C11" s="1" t="s">
        <v>83</v>
      </c>
      <c r="E11" s="81" t="s">
        <v>77</v>
      </c>
      <c r="G11" s="1" t="s">
        <v>84</v>
      </c>
      <c r="I11" s="378"/>
      <c r="J11" s="378">
        <v>4921877</v>
      </c>
      <c r="K11" s="378"/>
      <c r="L11" s="378">
        <v>33216</v>
      </c>
      <c r="M11" s="378"/>
      <c r="N11" s="378">
        <v>0</v>
      </c>
      <c r="O11" s="378"/>
      <c r="P11" s="378">
        <v>4955093</v>
      </c>
      <c r="R11" s="380">
        <v>1.4295513815490198E-6</v>
      </c>
      <c r="S11" s="388"/>
    </row>
    <row r="12" spans="1:19" ht="30">
      <c r="A12" s="82" t="s">
        <v>79</v>
      </c>
      <c r="C12" s="1" t="s">
        <v>85</v>
      </c>
      <c r="E12" s="83" t="s">
        <v>77</v>
      </c>
      <c r="G12" s="1" t="s">
        <v>86</v>
      </c>
      <c r="I12" s="378"/>
      <c r="J12" s="378">
        <v>6586843594</v>
      </c>
      <c r="K12" s="378"/>
      <c r="L12" s="378">
        <v>5020066508</v>
      </c>
      <c r="M12" s="378"/>
      <c r="N12" s="378">
        <v>8921500000</v>
      </c>
      <c r="O12" s="378"/>
      <c r="P12" s="378">
        <v>2685410102</v>
      </c>
      <c r="R12" s="380">
        <v>7.747446357393886E-4</v>
      </c>
      <c r="S12" s="388"/>
    </row>
    <row r="13" spans="1:19" ht="30">
      <c r="A13" s="84" t="s">
        <v>79</v>
      </c>
      <c r="C13" s="1" t="s">
        <v>87</v>
      </c>
      <c r="E13" s="85" t="s">
        <v>77</v>
      </c>
      <c r="G13" s="1" t="s">
        <v>88</v>
      </c>
      <c r="I13" s="378"/>
      <c r="J13" s="378">
        <v>36132249407</v>
      </c>
      <c r="K13" s="378"/>
      <c r="L13" s="378">
        <v>171793585</v>
      </c>
      <c r="M13" s="378"/>
      <c r="N13" s="378">
        <v>36130250000</v>
      </c>
      <c r="O13" s="378"/>
      <c r="P13" s="378">
        <v>173792992</v>
      </c>
      <c r="R13" s="380">
        <v>5.0139525497732889E-5</v>
      </c>
      <c r="S13" s="388"/>
    </row>
    <row r="14" spans="1:19" ht="19.5" thickBot="1">
      <c r="A14" s="86" t="s">
        <v>64</v>
      </c>
      <c r="I14" s="378"/>
      <c r="J14" s="379">
        <f>SUM(J9:$J$13)</f>
        <v>59057087581</v>
      </c>
      <c r="K14" s="378"/>
      <c r="L14" s="379">
        <f>SUM(L9:$L$13)</f>
        <v>517280900499</v>
      </c>
      <c r="M14" s="378"/>
      <c r="N14" s="379">
        <f>SUM(N9:$N$13)</f>
        <v>411714273488</v>
      </c>
      <c r="O14" s="378"/>
      <c r="P14" s="379">
        <f>SUM(P9:$P$13)</f>
        <v>164623714592</v>
      </c>
      <c r="R14" s="382">
        <f>SUM(R9:$R$13)</f>
        <v>4.7494175917732542E-2</v>
      </c>
    </row>
    <row r="15" spans="1:19" ht="15.75" thickTop="1">
      <c r="J15" s="87"/>
      <c r="L15" s="88"/>
      <c r="N15" s="89"/>
      <c r="P15" s="90"/>
      <c r="R15" s="91"/>
    </row>
    <row r="16" spans="1:19">
      <c r="J16" s="389"/>
      <c r="K16" s="390"/>
      <c r="L16" s="389"/>
      <c r="M16" s="390"/>
      <c r="N16" s="389"/>
      <c r="O16" s="390"/>
      <c r="P16" s="389"/>
    </row>
    <row r="17" spans="10:16">
      <c r="J17" s="389"/>
      <c r="K17" s="390"/>
      <c r="L17" s="389"/>
      <c r="M17" s="390"/>
      <c r="N17" s="389"/>
      <c r="O17" s="390"/>
      <c r="P17" s="389"/>
    </row>
    <row r="18" spans="10:16">
      <c r="J18" s="389"/>
      <c r="K18" s="390"/>
      <c r="L18" s="389"/>
      <c r="M18" s="390"/>
      <c r="N18" s="390"/>
      <c r="O18" s="390"/>
      <c r="P18" s="389"/>
    </row>
    <row r="19" spans="10:16">
      <c r="J19" s="390"/>
      <c r="K19" s="390"/>
      <c r="L19" s="390"/>
      <c r="M19" s="390"/>
      <c r="N19" s="390"/>
      <c r="O19" s="390"/>
      <c r="P19" s="390"/>
    </row>
    <row r="20" spans="10:16">
      <c r="J20" s="389"/>
      <c r="K20" s="390"/>
      <c r="L20" s="389"/>
      <c r="M20" s="389"/>
      <c r="N20" s="389"/>
      <c r="O20" s="390"/>
      <c r="P20" s="389"/>
    </row>
  </sheetData>
  <mergeCells count="7">
    <mergeCell ref="A1:R1"/>
    <mergeCell ref="A2:R2"/>
    <mergeCell ref="A3:R3"/>
    <mergeCell ref="A5:R5"/>
    <mergeCell ref="C7:H7"/>
    <mergeCell ref="L7:N7"/>
    <mergeCell ref="P7:R7"/>
  </mergeCells>
  <pageMargins left="0.7" right="0.7" top="0.75" bottom="0.75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3"/>
  <sheetViews>
    <sheetView rightToLeft="1" view="pageBreakPreview" zoomScale="140" zoomScaleNormal="100" zoomScaleSheetLayoutView="140" workbookViewId="0">
      <selection activeCell="J6" sqref="J6:J8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4.85546875" bestFit="1" customWidth="1"/>
    <col min="11" max="11" width="17.7109375" bestFit="1" customWidth="1"/>
  </cols>
  <sheetData>
    <row r="1" spans="1:11" ht="20.100000000000001" customHeight="1">
      <c r="A1" s="438" t="s">
        <v>0</v>
      </c>
      <c r="B1" s="407"/>
      <c r="C1" s="407"/>
      <c r="D1" s="407"/>
      <c r="E1" s="407"/>
      <c r="F1" s="407"/>
      <c r="G1" s="407"/>
      <c r="H1" s="407"/>
      <c r="I1" s="407"/>
    </row>
    <row r="2" spans="1:11" ht="20.100000000000001" customHeight="1">
      <c r="A2" s="439" t="s">
        <v>89</v>
      </c>
      <c r="B2" s="407"/>
      <c r="C2" s="407"/>
      <c r="D2" s="407"/>
      <c r="E2" s="407"/>
      <c r="F2" s="407"/>
      <c r="G2" s="407"/>
      <c r="H2" s="407"/>
      <c r="I2" s="407"/>
    </row>
    <row r="3" spans="1:11" ht="20.100000000000001" customHeight="1">
      <c r="A3" s="440" t="s">
        <v>2</v>
      </c>
      <c r="B3" s="407"/>
      <c r="C3" s="407"/>
      <c r="D3" s="407"/>
      <c r="E3" s="407"/>
      <c r="F3" s="407"/>
      <c r="G3" s="407"/>
      <c r="H3" s="407"/>
      <c r="I3" s="407"/>
    </row>
    <row r="5" spans="1:11" ht="15.75">
      <c r="A5" s="441" t="s">
        <v>90</v>
      </c>
      <c r="B5" s="407"/>
      <c r="C5" s="407"/>
      <c r="D5" s="407"/>
      <c r="E5" s="407"/>
      <c r="F5" s="407"/>
      <c r="G5" s="407"/>
      <c r="H5" s="407"/>
      <c r="I5" s="407"/>
    </row>
    <row r="6" spans="1:11">
      <c r="J6" s="385"/>
    </row>
    <row r="7" spans="1:11" ht="31.5">
      <c r="A7" s="92" t="s">
        <v>91</v>
      </c>
      <c r="C7" s="93" t="s">
        <v>92</v>
      </c>
      <c r="E7" s="94" t="s">
        <v>72</v>
      </c>
      <c r="G7" s="95" t="s">
        <v>93</v>
      </c>
      <c r="I7" s="96" t="s">
        <v>94</v>
      </c>
      <c r="J7" s="385"/>
      <c r="K7" s="384"/>
    </row>
    <row r="8" spans="1:11" ht="18.75">
      <c r="A8" s="97" t="s">
        <v>95</v>
      </c>
      <c r="C8" s="1" t="s">
        <v>96</v>
      </c>
      <c r="E8" s="378">
        <v>367028345159</v>
      </c>
      <c r="G8" s="380">
        <f>E8/367844555281</f>
        <v>0.9977811004396232</v>
      </c>
      <c r="H8" s="381"/>
      <c r="I8" s="380">
        <v>0.10588819985612762</v>
      </c>
      <c r="J8" s="385"/>
      <c r="K8" s="386"/>
    </row>
    <row r="9" spans="1:11" ht="18.75">
      <c r="A9" s="98" t="s">
        <v>97</v>
      </c>
      <c r="C9" s="1" t="s">
        <v>98</v>
      </c>
      <c r="E9" s="378">
        <v>0</v>
      </c>
      <c r="G9" s="380">
        <f>E9/367844555281</f>
        <v>0</v>
      </c>
      <c r="H9" s="381"/>
      <c r="I9" s="380">
        <v>0</v>
      </c>
      <c r="J9" s="380"/>
      <c r="K9" s="386"/>
    </row>
    <row r="10" spans="1:11" ht="18.75">
      <c r="A10" s="99" t="s">
        <v>99</v>
      </c>
      <c r="C10" s="1" t="s">
        <v>100</v>
      </c>
      <c r="E10" s="378">
        <v>237954238</v>
      </c>
      <c r="G10" s="380">
        <f>E10/367844555281</f>
        <v>6.4688802534599015E-4</v>
      </c>
      <c r="H10" s="381"/>
      <c r="I10" s="380">
        <v>6.8650136269560281E-5</v>
      </c>
      <c r="J10" s="380"/>
      <c r="K10" s="386"/>
    </row>
    <row r="11" spans="1:11" ht="18.75">
      <c r="A11" s="100" t="s">
        <v>101</v>
      </c>
      <c r="C11" s="1" t="s">
        <v>102</v>
      </c>
      <c r="E11" s="378">
        <v>1957816628</v>
      </c>
      <c r="G11" s="380">
        <f>E11/367844555281</f>
        <v>5.3224020850448769E-3</v>
      </c>
      <c r="H11" s="381"/>
      <c r="I11" s="380">
        <v>5.6483288313197014E-4</v>
      </c>
      <c r="J11" s="380"/>
      <c r="K11" s="386"/>
    </row>
    <row r="12" spans="1:11" ht="19.5" thickBot="1">
      <c r="A12" s="101" t="s">
        <v>64</v>
      </c>
      <c r="E12" s="379">
        <f>SUM(E8:$E$11)</f>
        <v>369224116025</v>
      </c>
      <c r="G12" s="382">
        <f>SUM(G8:$G$11)</f>
        <v>1.003750390550014</v>
      </c>
      <c r="H12" s="381"/>
      <c r="I12" s="382">
        <v>0.10652168287552914</v>
      </c>
      <c r="J12" s="380"/>
      <c r="K12" s="386"/>
    </row>
    <row r="13" spans="1:11" ht="15.75" thickTop="1">
      <c r="E13" s="102"/>
      <c r="G13" s="103"/>
      <c r="I13" s="104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6"/>
  <sheetViews>
    <sheetView rightToLeft="1" view="pageBreakPreview" topLeftCell="A3" zoomScaleNormal="100" zoomScaleSheetLayoutView="100" workbookViewId="0">
      <selection activeCell="S22" sqref="S22"/>
    </sheetView>
  </sheetViews>
  <sheetFormatPr defaultRowHeight="15"/>
  <cols>
    <col min="1" max="1" width="16.85546875" bestFit="1" customWidth="1"/>
    <col min="2" max="2" width="1.42578125" customWidth="1"/>
    <col min="3" max="3" width="12.5703125" bestFit="1" customWidth="1"/>
    <col min="4" max="4" width="1.42578125" customWidth="1"/>
    <col min="5" max="5" width="16.28515625" bestFit="1" customWidth="1"/>
    <col min="6" max="6" width="1.42578125" customWidth="1"/>
    <col min="7" max="7" width="10.85546875" bestFit="1" customWidth="1"/>
    <col min="8" max="8" width="1.42578125" customWidth="1"/>
    <col min="9" max="9" width="20.42578125" bestFit="1" customWidth="1"/>
    <col min="10" max="10" width="1.42578125" customWidth="1"/>
    <col min="11" max="11" width="19" bestFit="1" customWidth="1"/>
    <col min="12" max="12" width="1.42578125" customWidth="1"/>
    <col min="13" max="13" width="20.42578125" bestFit="1" customWidth="1"/>
    <col min="14" max="14" width="1.42578125" customWidth="1"/>
    <col min="15" max="15" width="22" bestFit="1" customWidth="1"/>
    <col min="16" max="16" width="1.42578125" customWidth="1"/>
    <col min="17" max="17" width="19" bestFit="1" customWidth="1"/>
    <col min="18" max="18" width="1.42578125" customWidth="1"/>
    <col min="19" max="19" width="22" bestFit="1" customWidth="1"/>
  </cols>
  <sheetData>
    <row r="1" spans="1:19" ht="20.100000000000001" customHeight="1">
      <c r="A1" s="442" t="s">
        <v>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</row>
    <row r="2" spans="1:19" ht="20.100000000000001" customHeight="1">
      <c r="A2" s="443" t="s">
        <v>89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</row>
    <row r="3" spans="1:19" ht="20.100000000000001" customHeight="1">
      <c r="A3" s="444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</row>
    <row r="5" spans="1:19" ht="15.75">
      <c r="A5" s="445" t="s">
        <v>103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</row>
    <row r="7" spans="1:19" ht="15.75">
      <c r="C7" s="446" t="s">
        <v>104</v>
      </c>
      <c r="D7" s="411"/>
      <c r="E7" s="411"/>
      <c r="F7" s="411"/>
      <c r="G7" s="411"/>
      <c r="I7" s="447" t="s">
        <v>105</v>
      </c>
      <c r="J7" s="411"/>
      <c r="K7" s="411"/>
      <c r="L7" s="411"/>
      <c r="M7" s="411"/>
      <c r="O7" s="448" t="s">
        <v>7</v>
      </c>
      <c r="P7" s="411"/>
      <c r="Q7" s="411"/>
      <c r="R7" s="411"/>
      <c r="S7" s="411"/>
    </row>
    <row r="8" spans="1:19" ht="31.5">
      <c r="A8" s="105" t="s">
        <v>65</v>
      </c>
      <c r="C8" s="106" t="s">
        <v>106</v>
      </c>
      <c r="E8" s="107" t="s">
        <v>107</v>
      </c>
      <c r="G8" s="108" t="s">
        <v>108</v>
      </c>
      <c r="I8" s="109" t="s">
        <v>109</v>
      </c>
      <c r="K8" s="110" t="s">
        <v>110</v>
      </c>
      <c r="M8" s="111" t="s">
        <v>111</v>
      </c>
      <c r="O8" s="112" t="s">
        <v>109</v>
      </c>
      <c r="Q8" s="113" t="s">
        <v>110</v>
      </c>
      <c r="S8" s="114" t="s">
        <v>111</v>
      </c>
    </row>
    <row r="9" spans="1:19" ht="30">
      <c r="A9" s="115" t="s">
        <v>17</v>
      </c>
      <c r="C9" s="1" t="s">
        <v>112</v>
      </c>
      <c r="E9" s="378">
        <v>2500000</v>
      </c>
      <c r="F9" s="378"/>
      <c r="G9" s="378">
        <v>1700</v>
      </c>
      <c r="H9" s="378"/>
      <c r="I9" s="378">
        <v>4250000000</v>
      </c>
      <c r="J9" s="378"/>
      <c r="K9" s="378">
        <v>-2908966</v>
      </c>
      <c r="L9" s="378"/>
      <c r="M9" s="378">
        <f>I9+K9</f>
        <v>4247091034</v>
      </c>
      <c r="N9" s="378"/>
      <c r="O9" s="378">
        <v>4250000000</v>
      </c>
      <c r="P9" s="378"/>
      <c r="Q9" s="378">
        <v>-2908966</v>
      </c>
      <c r="R9" s="378"/>
      <c r="S9" s="378">
        <f>O9+Q9</f>
        <v>4247091034</v>
      </c>
    </row>
    <row r="10" spans="1:19" ht="30">
      <c r="A10" s="116" t="s">
        <v>25</v>
      </c>
      <c r="C10" s="1" t="s">
        <v>113</v>
      </c>
      <c r="E10" s="378">
        <v>25453</v>
      </c>
      <c r="F10" s="378"/>
      <c r="G10" s="378">
        <v>40</v>
      </c>
      <c r="H10" s="378"/>
      <c r="I10" s="378">
        <v>1018120</v>
      </c>
      <c r="J10" s="378"/>
      <c r="K10" s="378">
        <v>-4167</v>
      </c>
      <c r="L10" s="378"/>
      <c r="M10" s="378">
        <f t="shared" ref="M10:M22" si="0">I10+K10</f>
        <v>1013953</v>
      </c>
      <c r="N10" s="378"/>
      <c r="O10" s="378">
        <v>1018120</v>
      </c>
      <c r="P10" s="378"/>
      <c r="Q10" s="378">
        <v>-4167</v>
      </c>
      <c r="R10" s="378"/>
      <c r="S10" s="378">
        <f t="shared" ref="S10:S20" si="1">O10+Q10</f>
        <v>1013953</v>
      </c>
    </row>
    <row r="11" spans="1:19" ht="30">
      <c r="A11" s="117" t="s">
        <v>114</v>
      </c>
      <c r="C11" s="1" t="s">
        <v>115</v>
      </c>
      <c r="E11" s="378">
        <v>325402</v>
      </c>
      <c r="F11" s="378"/>
      <c r="G11" s="378">
        <v>430</v>
      </c>
      <c r="H11" s="378"/>
      <c r="I11" s="378">
        <v>0</v>
      </c>
      <c r="J11" s="378"/>
      <c r="K11" s="378">
        <v>0</v>
      </c>
      <c r="L11" s="378"/>
      <c r="M11" s="378">
        <f t="shared" si="0"/>
        <v>0</v>
      </c>
      <c r="N11" s="378"/>
      <c r="O11" s="378">
        <v>139922860</v>
      </c>
      <c r="P11" s="378"/>
      <c r="Q11" s="378">
        <v>-3001026</v>
      </c>
      <c r="R11" s="378"/>
      <c r="S11" s="378">
        <f t="shared" si="1"/>
        <v>136921834</v>
      </c>
    </row>
    <row r="12" spans="1:19" ht="30">
      <c r="A12" s="118" t="s">
        <v>28</v>
      </c>
      <c r="C12" s="1" t="s">
        <v>116</v>
      </c>
      <c r="E12" s="378">
        <v>587000</v>
      </c>
      <c r="F12" s="378"/>
      <c r="G12" s="378">
        <v>17165</v>
      </c>
      <c r="H12" s="378"/>
      <c r="I12" s="378">
        <v>10075855000</v>
      </c>
      <c r="J12" s="378"/>
      <c r="K12" s="378">
        <v>-423133018</v>
      </c>
      <c r="L12" s="378"/>
      <c r="M12" s="378">
        <f t="shared" si="0"/>
        <v>9652721982</v>
      </c>
      <c r="N12" s="378"/>
      <c r="O12" s="378">
        <v>10075855000</v>
      </c>
      <c r="P12" s="378"/>
      <c r="Q12" s="378">
        <v>-423133018</v>
      </c>
      <c r="R12" s="378"/>
      <c r="S12" s="378">
        <f t="shared" si="1"/>
        <v>9652721982</v>
      </c>
    </row>
    <row r="13" spans="1:19" ht="30">
      <c r="A13" s="119" t="s">
        <v>29</v>
      </c>
      <c r="C13" s="1" t="s">
        <v>117</v>
      </c>
      <c r="E13" s="378">
        <v>1316253</v>
      </c>
      <c r="F13" s="378"/>
      <c r="G13" s="378">
        <v>3450</v>
      </c>
      <c r="H13" s="378"/>
      <c r="I13" s="378">
        <v>0</v>
      </c>
      <c r="J13" s="378"/>
      <c r="K13" s="378">
        <v>0</v>
      </c>
      <c r="L13" s="378"/>
      <c r="M13" s="378">
        <f t="shared" si="0"/>
        <v>0</v>
      </c>
      <c r="N13" s="378"/>
      <c r="O13" s="378">
        <v>4541072850</v>
      </c>
      <c r="P13" s="378"/>
      <c r="Q13" s="378">
        <v>0</v>
      </c>
      <c r="R13" s="378"/>
      <c r="S13" s="378">
        <f t="shared" si="1"/>
        <v>4541072850</v>
      </c>
    </row>
    <row r="14" spans="1:19" ht="18.75">
      <c r="A14" s="120" t="s">
        <v>33</v>
      </c>
      <c r="C14" s="1" t="s">
        <v>118</v>
      </c>
      <c r="E14" s="378">
        <v>18700000</v>
      </c>
      <c r="F14" s="378"/>
      <c r="G14" s="378">
        <v>1930</v>
      </c>
      <c r="H14" s="378"/>
      <c r="I14" s="378">
        <v>0</v>
      </c>
      <c r="J14" s="378"/>
      <c r="K14" s="378">
        <v>0</v>
      </c>
      <c r="L14" s="378"/>
      <c r="M14" s="378">
        <f t="shared" si="0"/>
        <v>0</v>
      </c>
      <c r="N14" s="378"/>
      <c r="O14" s="378">
        <v>36091000000</v>
      </c>
      <c r="P14" s="378"/>
      <c r="Q14" s="378">
        <v>0</v>
      </c>
      <c r="R14" s="378"/>
      <c r="S14" s="378">
        <f t="shared" si="1"/>
        <v>36091000000</v>
      </c>
    </row>
    <row r="15" spans="1:19" ht="30">
      <c r="A15" s="121" t="s">
        <v>35</v>
      </c>
      <c r="C15" s="1" t="s">
        <v>119</v>
      </c>
      <c r="E15" s="378">
        <v>11358171</v>
      </c>
      <c r="F15" s="378"/>
      <c r="G15" s="378">
        <v>720</v>
      </c>
      <c r="H15" s="378"/>
      <c r="I15" s="378">
        <v>0</v>
      </c>
      <c r="J15" s="378"/>
      <c r="K15" s="378">
        <v>0</v>
      </c>
      <c r="L15" s="378"/>
      <c r="M15" s="378">
        <f t="shared" si="0"/>
        <v>0</v>
      </c>
      <c r="N15" s="378"/>
      <c r="O15" s="378">
        <v>8177883120</v>
      </c>
      <c r="P15" s="378"/>
      <c r="Q15" s="378">
        <v>-327975589</v>
      </c>
      <c r="R15" s="378"/>
      <c r="S15" s="378">
        <f t="shared" si="1"/>
        <v>7849907531</v>
      </c>
    </row>
    <row r="16" spans="1:19" ht="18.75">
      <c r="A16" s="122" t="s">
        <v>37</v>
      </c>
      <c r="C16" s="1" t="s">
        <v>120</v>
      </c>
      <c r="E16" s="378">
        <v>7655956</v>
      </c>
      <c r="F16" s="378"/>
      <c r="G16" s="378">
        <v>2000</v>
      </c>
      <c r="H16" s="378"/>
      <c r="I16" s="378">
        <v>0</v>
      </c>
      <c r="J16" s="378"/>
      <c r="K16" s="378">
        <v>0</v>
      </c>
      <c r="L16" s="378"/>
      <c r="M16" s="378">
        <f t="shared" si="0"/>
        <v>0</v>
      </c>
      <c r="N16" s="378"/>
      <c r="O16" s="378">
        <v>15311912000</v>
      </c>
      <c r="P16" s="378"/>
      <c r="Q16" s="378">
        <v>-10480433</v>
      </c>
      <c r="R16" s="378"/>
      <c r="S16" s="378">
        <f t="shared" si="1"/>
        <v>15301431567</v>
      </c>
    </row>
    <row r="17" spans="1:19" ht="18.75">
      <c r="A17" s="123" t="s">
        <v>45</v>
      </c>
      <c r="C17" s="1" t="s">
        <v>121</v>
      </c>
      <c r="E17" s="378">
        <v>2400000</v>
      </c>
      <c r="F17" s="378"/>
      <c r="G17" s="378">
        <v>700</v>
      </c>
      <c r="H17" s="378"/>
      <c r="I17" s="378">
        <v>0</v>
      </c>
      <c r="J17" s="378"/>
      <c r="K17" s="378">
        <v>0</v>
      </c>
      <c r="L17" s="378"/>
      <c r="M17" s="378">
        <f t="shared" si="0"/>
        <v>0</v>
      </c>
      <c r="N17" s="378"/>
      <c r="O17" s="378">
        <v>1680000000</v>
      </c>
      <c r="P17" s="378"/>
      <c r="Q17" s="378">
        <v>-111713555</v>
      </c>
      <c r="R17" s="378"/>
      <c r="S17" s="378">
        <f t="shared" si="1"/>
        <v>1568286445</v>
      </c>
    </row>
    <row r="18" spans="1:19" ht="18.75">
      <c r="A18" s="124" t="s">
        <v>46</v>
      </c>
      <c r="C18" s="1" t="s">
        <v>5</v>
      </c>
      <c r="E18" s="378">
        <v>1685086</v>
      </c>
      <c r="F18" s="378"/>
      <c r="G18" s="378">
        <v>1840</v>
      </c>
      <c r="H18" s="378"/>
      <c r="I18" s="378">
        <v>3100558240</v>
      </c>
      <c r="J18" s="378"/>
      <c r="K18" s="378">
        <v>-353704459</v>
      </c>
      <c r="L18" s="378"/>
      <c r="M18" s="378">
        <f t="shared" si="0"/>
        <v>2746853781</v>
      </c>
      <c r="N18" s="378"/>
      <c r="O18" s="378">
        <v>3100558240</v>
      </c>
      <c r="P18" s="378"/>
      <c r="Q18" s="378">
        <v>-353704459</v>
      </c>
      <c r="R18" s="378"/>
      <c r="S18" s="378">
        <f t="shared" si="1"/>
        <v>2746853781</v>
      </c>
    </row>
    <row r="19" spans="1:19" ht="18.75">
      <c r="A19" s="125" t="s">
        <v>48</v>
      </c>
      <c r="C19" s="1" t="s">
        <v>122</v>
      </c>
      <c r="E19" s="378">
        <v>2000000</v>
      </c>
      <c r="F19" s="378"/>
      <c r="G19" s="378">
        <v>4500</v>
      </c>
      <c r="H19" s="378"/>
      <c r="I19" s="378">
        <v>9000000000</v>
      </c>
      <c r="J19" s="378"/>
      <c r="K19" s="378">
        <v>-858736059</v>
      </c>
      <c r="L19" s="378"/>
      <c r="M19" s="378">
        <f t="shared" si="0"/>
        <v>8141263941</v>
      </c>
      <c r="N19" s="378"/>
      <c r="O19" s="378">
        <v>9000000000</v>
      </c>
      <c r="P19" s="378"/>
      <c r="Q19" s="378">
        <v>-858736059</v>
      </c>
      <c r="R19" s="378"/>
      <c r="S19" s="378">
        <f t="shared" si="1"/>
        <v>8141263941</v>
      </c>
    </row>
    <row r="20" spans="1:19" ht="18.75">
      <c r="A20" s="126" t="s">
        <v>55</v>
      </c>
      <c r="C20" s="1" t="s">
        <v>123</v>
      </c>
      <c r="E20" s="378">
        <v>7236530</v>
      </c>
      <c r="F20" s="378"/>
      <c r="G20" s="378">
        <v>3530</v>
      </c>
      <c r="H20" s="378"/>
      <c r="I20" s="378">
        <v>0</v>
      </c>
      <c r="J20" s="378"/>
      <c r="K20" s="378">
        <v>0</v>
      </c>
      <c r="L20" s="378">
        <v>0</v>
      </c>
      <c r="M20" s="378">
        <f t="shared" si="0"/>
        <v>0</v>
      </c>
      <c r="N20" s="378"/>
      <c r="O20" s="378">
        <v>25544950900</v>
      </c>
      <c r="P20" s="378"/>
      <c r="Q20" s="378">
        <v>0</v>
      </c>
      <c r="R20" s="378"/>
      <c r="S20" s="378">
        <f t="shared" si="1"/>
        <v>25544950900</v>
      </c>
    </row>
    <row r="21" spans="1:19" ht="18.75">
      <c r="A21" s="127" t="s">
        <v>56</v>
      </c>
      <c r="C21" s="1" t="s">
        <v>112</v>
      </c>
      <c r="E21" s="378">
        <v>1565000</v>
      </c>
      <c r="F21" s="378"/>
      <c r="G21" s="378">
        <v>13600</v>
      </c>
      <c r="H21" s="378"/>
      <c r="I21" s="378">
        <v>21284000000</v>
      </c>
      <c r="J21" s="378"/>
      <c r="K21" s="378">
        <v>-691130550</v>
      </c>
      <c r="L21" s="378"/>
      <c r="M21" s="378">
        <f t="shared" si="0"/>
        <v>20592869450</v>
      </c>
      <c r="N21" s="378"/>
      <c r="O21" s="378">
        <v>21284000000</v>
      </c>
      <c r="P21" s="378"/>
      <c r="Q21" s="378">
        <v>-691130550</v>
      </c>
      <c r="R21" s="378"/>
      <c r="S21" s="378">
        <f>O21+Q21</f>
        <v>20592869450</v>
      </c>
    </row>
    <row r="22" spans="1:19" ht="30">
      <c r="A22" s="128" t="s">
        <v>58</v>
      </c>
      <c r="C22" s="1" t="s">
        <v>124</v>
      </c>
      <c r="E22" s="378">
        <v>500000</v>
      </c>
      <c r="F22" s="378"/>
      <c r="G22" s="378">
        <v>300</v>
      </c>
      <c r="H22" s="378"/>
      <c r="I22" s="378">
        <v>0</v>
      </c>
      <c r="J22" s="378"/>
      <c r="K22" s="378">
        <v>0</v>
      </c>
      <c r="L22" s="378"/>
      <c r="M22" s="378">
        <f t="shared" si="0"/>
        <v>0</v>
      </c>
      <c r="N22" s="378"/>
      <c r="O22" s="378">
        <v>150000000</v>
      </c>
      <c r="P22" s="378"/>
      <c r="Q22" s="378">
        <v>0</v>
      </c>
      <c r="R22" s="378"/>
      <c r="S22" s="378">
        <f>O22+Q22</f>
        <v>150000000</v>
      </c>
    </row>
    <row r="23" spans="1:19" ht="19.5" thickBot="1">
      <c r="A23" s="129" t="s">
        <v>64</v>
      </c>
      <c r="E23" s="378"/>
      <c r="F23" s="378"/>
      <c r="G23" s="378"/>
      <c r="H23" s="378"/>
      <c r="I23" s="379">
        <f>SUM(I9:$I$22)</f>
        <v>47711431360</v>
      </c>
      <c r="J23" s="378"/>
      <c r="K23" s="379">
        <f>SUM(K9:$K$22)</f>
        <v>-2329617219</v>
      </c>
      <c r="L23" s="378"/>
      <c r="M23" s="379">
        <f>SUM(M9:$M$22)</f>
        <v>45381814141</v>
      </c>
      <c r="N23" s="378"/>
      <c r="O23" s="379">
        <f>SUM(O9:$O$22)</f>
        <v>139348173090</v>
      </c>
      <c r="P23" s="378"/>
      <c r="Q23" s="379">
        <f>SUM(Q9:$Q$22)</f>
        <v>-2782787822</v>
      </c>
      <c r="R23" s="378"/>
      <c r="S23" s="379">
        <f>SUM(S9:$S$22)</f>
        <v>136565385268</v>
      </c>
    </row>
    <row r="24" spans="1:19" ht="15.75" thickTop="1">
      <c r="I24" s="130"/>
      <c r="K24" s="131"/>
      <c r="M24" s="132"/>
      <c r="O24" s="133"/>
      <c r="Q24" s="134"/>
      <c r="S24" s="135"/>
    </row>
    <row r="25" spans="1:19">
      <c r="I25" s="384"/>
      <c r="K25" s="391"/>
    </row>
    <row r="26" spans="1:19">
      <c r="K26" s="384"/>
      <c r="O26" s="393"/>
      <c r="P26" s="393"/>
      <c r="Q26" s="393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6"/>
  <sheetViews>
    <sheetView rightToLeft="1" view="pageBreakPreview" zoomScale="120" zoomScaleNormal="100" zoomScaleSheetLayoutView="120" workbookViewId="0">
      <selection activeCell="M11" sqref="M11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6" width="1.42578125" customWidth="1"/>
    <col min="7" max="7" width="18.42578125" customWidth="1"/>
    <col min="8" max="8" width="1.42578125" customWidth="1"/>
    <col min="9" max="9" width="14.140625" customWidth="1"/>
    <col min="10" max="10" width="1.42578125" customWidth="1"/>
    <col min="11" max="11" width="18.42578125" customWidth="1"/>
    <col min="12" max="12" width="1.42578125" customWidth="1"/>
    <col min="13" max="13" width="18.42578125" customWidth="1"/>
    <col min="14" max="14" width="1.42578125" customWidth="1"/>
    <col min="15" max="15" width="14.140625" customWidth="1"/>
    <col min="16" max="16" width="1.42578125" customWidth="1"/>
    <col min="17" max="17" width="18.42578125" customWidth="1"/>
  </cols>
  <sheetData>
    <row r="1" spans="1:17" ht="20.100000000000001" customHeight="1">
      <c r="A1" s="449" t="s">
        <v>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</row>
    <row r="2" spans="1:17" ht="20.100000000000001" customHeight="1">
      <c r="A2" s="450" t="s">
        <v>89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</row>
    <row r="3" spans="1:17" ht="20.100000000000001" customHeight="1">
      <c r="A3" s="451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</row>
    <row r="5" spans="1:17" ht="15.75">
      <c r="A5" s="452" t="s">
        <v>125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</row>
    <row r="7" spans="1:17" ht="15.75">
      <c r="G7" s="453" t="s">
        <v>105</v>
      </c>
      <c r="H7" s="411"/>
      <c r="I7" s="411"/>
      <c r="J7" s="411"/>
      <c r="K7" s="411"/>
      <c r="M7" s="454" t="s">
        <v>7</v>
      </c>
      <c r="N7" s="411"/>
      <c r="O7" s="411"/>
      <c r="P7" s="411"/>
      <c r="Q7" s="411"/>
    </row>
    <row r="8" spans="1:17" ht="31.5">
      <c r="A8" s="136" t="s">
        <v>91</v>
      </c>
      <c r="C8" s="137" t="s">
        <v>126</v>
      </c>
      <c r="G8" s="138" t="s">
        <v>127</v>
      </c>
      <c r="I8" s="139" t="s">
        <v>110</v>
      </c>
      <c r="K8" s="140" t="s">
        <v>128</v>
      </c>
      <c r="M8" s="141" t="s">
        <v>127</v>
      </c>
      <c r="O8" s="142" t="s">
        <v>110</v>
      </c>
      <c r="Q8" s="143" t="s">
        <v>128</v>
      </c>
    </row>
    <row r="9" spans="1:17" ht="30">
      <c r="A9" s="144" t="s">
        <v>129</v>
      </c>
      <c r="C9" s="1" t="s">
        <v>130</v>
      </c>
      <c r="G9" s="378">
        <v>33216</v>
      </c>
      <c r="H9" s="378"/>
      <c r="I9" s="378">
        <v>0</v>
      </c>
      <c r="J9" s="378"/>
      <c r="K9" s="378">
        <v>33216</v>
      </c>
      <c r="L9" s="378"/>
      <c r="M9" s="378">
        <v>2998447</v>
      </c>
      <c r="N9" s="378"/>
      <c r="O9" s="378">
        <v>0</v>
      </c>
      <c r="P9" s="378"/>
      <c r="Q9" s="378">
        <v>2998447</v>
      </c>
    </row>
    <row r="10" spans="1:17" ht="30">
      <c r="A10" s="145" t="s">
        <v>131</v>
      </c>
      <c r="C10" s="1" t="s">
        <v>130</v>
      </c>
      <c r="G10" s="378">
        <v>13585</v>
      </c>
      <c r="H10" s="378"/>
      <c r="I10" s="378">
        <v>0</v>
      </c>
      <c r="J10" s="378"/>
      <c r="K10" s="378">
        <v>13585</v>
      </c>
      <c r="L10" s="378"/>
      <c r="M10" s="378">
        <v>38916927</v>
      </c>
      <c r="N10" s="378"/>
      <c r="O10" s="378">
        <v>0</v>
      </c>
      <c r="P10" s="378"/>
      <c r="Q10" s="378">
        <v>38916927</v>
      </c>
    </row>
    <row r="11" spans="1:17" ht="30">
      <c r="A11" s="146" t="s">
        <v>132</v>
      </c>
      <c r="C11" s="1" t="s">
        <v>133</v>
      </c>
      <c r="G11" s="378">
        <v>1027308</v>
      </c>
      <c r="H11" s="378"/>
      <c r="I11" s="378">
        <v>0</v>
      </c>
      <c r="J11" s="378"/>
      <c r="K11" s="378">
        <v>1027308</v>
      </c>
      <c r="L11" s="378"/>
      <c r="M11" s="378">
        <v>39928896</v>
      </c>
      <c r="N11" s="378"/>
      <c r="O11" s="378">
        <v>0</v>
      </c>
      <c r="P11" s="378"/>
      <c r="Q11" s="378">
        <v>39928896</v>
      </c>
    </row>
    <row r="12" spans="1:17" ht="30">
      <c r="A12" s="147" t="s">
        <v>134</v>
      </c>
      <c r="C12" s="1" t="s">
        <v>130</v>
      </c>
      <c r="G12" s="378">
        <v>3676271</v>
      </c>
      <c r="H12" s="378"/>
      <c r="I12" s="378">
        <v>0</v>
      </c>
      <c r="J12" s="378"/>
      <c r="K12" s="378">
        <v>3676271</v>
      </c>
      <c r="L12" s="378"/>
      <c r="M12" s="378">
        <v>156109968</v>
      </c>
      <c r="N12" s="378"/>
      <c r="O12" s="378">
        <v>0</v>
      </c>
      <c r="P12" s="378"/>
      <c r="Q12" s="378">
        <v>156109968</v>
      </c>
    </row>
    <row r="13" spans="1:17" ht="19.5" thickBot="1">
      <c r="A13" s="148" t="s">
        <v>64</v>
      </c>
      <c r="G13" s="379">
        <f>SUM(G9:$G$12)</f>
        <v>4750380</v>
      </c>
      <c r="H13" s="378"/>
      <c r="I13" s="379">
        <f>SUM(I9:$I$12)</f>
        <v>0</v>
      </c>
      <c r="J13" s="378"/>
      <c r="K13" s="379">
        <f>SUM(K9:$K$12)</f>
        <v>4750380</v>
      </c>
      <c r="L13" s="378"/>
      <c r="M13" s="379">
        <f>SUM(M9:$M$12)</f>
        <v>237954238</v>
      </c>
      <c r="N13" s="378"/>
      <c r="O13" s="379">
        <f>SUM(O9:$O$12)</f>
        <v>0</v>
      </c>
      <c r="P13" s="378"/>
      <c r="Q13" s="379">
        <f>SUM(Q9:$Q$12)</f>
        <v>237954238</v>
      </c>
    </row>
    <row r="14" spans="1:17" ht="15.75" thickTop="1">
      <c r="G14" s="149"/>
      <c r="I14" s="150"/>
      <c r="K14" s="151"/>
      <c r="M14" s="152"/>
      <c r="O14" s="153"/>
      <c r="Q14" s="154"/>
    </row>
    <row r="15" spans="1:17">
      <c r="G15" s="391"/>
      <c r="M15" s="384"/>
    </row>
    <row r="16" spans="1:17"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</row>
  </sheetData>
  <mergeCells count="6">
    <mergeCell ref="A1:Q1"/>
    <mergeCell ref="A2:Q2"/>
    <mergeCell ref="A3:Q3"/>
    <mergeCell ref="A5:Q5"/>
    <mergeCell ref="G7:K7"/>
    <mergeCell ref="M7:Q7"/>
  </mergeCells>
  <pageMargins left="0.7" right="0.7" top="0.75" bottom="0.75" header="0.3" footer="0.3"/>
  <pageSetup paperSize="9" scale="8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61"/>
  <sheetViews>
    <sheetView rightToLeft="1" view="pageBreakPreview" topLeftCell="A32" zoomScaleNormal="100" zoomScaleSheetLayoutView="100" workbookViewId="0">
      <selection activeCell="Q52" activeCellId="1" sqref="I52 Q52"/>
    </sheetView>
  </sheetViews>
  <sheetFormatPr defaultRowHeight="15"/>
  <cols>
    <col min="1" max="1" width="22.7109375" bestFit="1" customWidth="1"/>
    <col min="2" max="2" width="1.42578125" customWidth="1"/>
    <col min="3" max="3" width="15.140625" bestFit="1" customWidth="1"/>
    <col min="4" max="4" width="1.42578125" customWidth="1"/>
    <col min="5" max="5" width="22" bestFit="1" customWidth="1"/>
    <col min="6" max="6" width="1.42578125" customWidth="1"/>
    <col min="7" max="7" width="22" bestFit="1" customWidth="1"/>
    <col min="8" max="8" width="1.42578125" customWidth="1"/>
    <col min="9" max="9" width="24" bestFit="1" customWidth="1"/>
    <col min="10" max="10" width="1.42578125" customWidth="1"/>
    <col min="11" max="11" width="16.85546875" bestFit="1" customWidth="1"/>
    <col min="12" max="12" width="1.42578125" customWidth="1"/>
    <col min="13" max="13" width="24.140625" bestFit="1" customWidth="1"/>
    <col min="14" max="14" width="1.42578125" customWidth="1"/>
    <col min="15" max="15" width="24.140625" bestFit="1" customWidth="1"/>
    <col min="16" max="16" width="1.42578125" customWidth="1"/>
    <col min="17" max="17" width="24" bestFit="1" customWidth="1"/>
    <col min="18" max="18" width="13.85546875" bestFit="1" customWidth="1"/>
    <col min="20" max="20" width="12.7109375" bestFit="1" customWidth="1"/>
  </cols>
  <sheetData>
    <row r="1" spans="1:17" ht="20.100000000000001" customHeight="1">
      <c r="A1" s="458" t="s">
        <v>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</row>
    <row r="2" spans="1:17" ht="20.100000000000001" customHeight="1">
      <c r="A2" s="459" t="s">
        <v>89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</row>
    <row r="3" spans="1:17" ht="20.100000000000001" customHeight="1">
      <c r="A3" s="460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</row>
    <row r="5" spans="1:17" ht="15.75">
      <c r="A5" s="461" t="s">
        <v>135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</row>
    <row r="7" spans="1:17" ht="15.75">
      <c r="C7" s="462" t="s">
        <v>105</v>
      </c>
      <c r="D7" s="411"/>
      <c r="E7" s="411"/>
      <c r="F7" s="411"/>
      <c r="G7" s="411"/>
      <c r="H7" s="411"/>
      <c r="I7" s="411"/>
      <c r="K7" s="463" t="s">
        <v>7</v>
      </c>
      <c r="L7" s="411"/>
      <c r="M7" s="411"/>
      <c r="N7" s="411"/>
      <c r="O7" s="411"/>
      <c r="P7" s="411"/>
      <c r="Q7" s="411"/>
    </row>
    <row r="8" spans="1:17" ht="15.75">
      <c r="A8" s="155" t="s">
        <v>91</v>
      </c>
      <c r="C8" s="156" t="s">
        <v>9</v>
      </c>
      <c r="E8" s="157" t="s">
        <v>11</v>
      </c>
      <c r="G8" s="158" t="s">
        <v>136</v>
      </c>
      <c r="I8" s="159" t="s">
        <v>137</v>
      </c>
      <c r="K8" s="160" t="s">
        <v>9</v>
      </c>
      <c r="M8" s="161" t="s">
        <v>11</v>
      </c>
      <c r="O8" s="162" t="s">
        <v>136</v>
      </c>
      <c r="Q8" s="163" t="s">
        <v>137</v>
      </c>
    </row>
    <row r="9" spans="1:17" ht="18.75">
      <c r="A9" s="164" t="s">
        <v>17</v>
      </c>
      <c r="C9" s="378">
        <v>2500000</v>
      </c>
      <c r="D9" s="378"/>
      <c r="E9" s="378">
        <v>57356685838</v>
      </c>
      <c r="F9" s="378"/>
      <c r="G9" s="378">
        <v>49702085838</v>
      </c>
      <c r="H9" s="378"/>
      <c r="I9" s="378">
        <v>7654600000</v>
      </c>
      <c r="J9" s="378"/>
      <c r="K9" s="378">
        <v>2500000</v>
      </c>
      <c r="L9" s="378"/>
      <c r="M9" s="378">
        <v>57356685838</v>
      </c>
      <c r="N9" s="378"/>
      <c r="O9" s="378">
        <v>49702085838</v>
      </c>
      <c r="P9" s="378"/>
      <c r="Q9" s="378">
        <v>7654600000</v>
      </c>
    </row>
    <row r="10" spans="1:17" ht="18.75">
      <c r="A10" s="165" t="s">
        <v>138</v>
      </c>
      <c r="C10" s="378">
        <v>0</v>
      </c>
      <c r="D10" s="378"/>
      <c r="E10" s="378">
        <v>0</v>
      </c>
      <c r="F10" s="378"/>
      <c r="G10" s="378">
        <v>0</v>
      </c>
      <c r="H10" s="378"/>
      <c r="I10" s="378">
        <v>0</v>
      </c>
      <c r="J10" s="378"/>
      <c r="K10" s="378">
        <v>64000000</v>
      </c>
      <c r="L10" s="378"/>
      <c r="M10" s="378">
        <v>85825416367</v>
      </c>
      <c r="N10" s="378"/>
      <c r="O10" s="378">
        <v>88107830600</v>
      </c>
      <c r="P10" s="378"/>
      <c r="Q10" s="378">
        <v>-2282414233</v>
      </c>
    </row>
    <row r="11" spans="1:17" ht="18.75">
      <c r="A11" s="166" t="s">
        <v>19</v>
      </c>
      <c r="C11" s="378">
        <v>0</v>
      </c>
      <c r="D11" s="378"/>
      <c r="E11" s="378">
        <v>0</v>
      </c>
      <c r="F11" s="378"/>
      <c r="G11" s="378">
        <v>0</v>
      </c>
      <c r="H11" s="378"/>
      <c r="I11" s="378">
        <v>0</v>
      </c>
      <c r="J11" s="378"/>
      <c r="K11" s="378">
        <v>25000000</v>
      </c>
      <c r="L11" s="378"/>
      <c r="M11" s="378">
        <v>65117881649</v>
      </c>
      <c r="N11" s="378"/>
      <c r="O11" s="378">
        <v>59578464954</v>
      </c>
      <c r="P11" s="378"/>
      <c r="Q11" s="378">
        <v>5539416695</v>
      </c>
    </row>
    <row r="12" spans="1:17" ht="18.75">
      <c r="A12" s="167" t="s">
        <v>20</v>
      </c>
      <c r="C12" s="378">
        <v>0</v>
      </c>
      <c r="D12" s="378"/>
      <c r="E12" s="378">
        <v>0</v>
      </c>
      <c r="F12" s="378"/>
      <c r="G12" s="378">
        <v>0</v>
      </c>
      <c r="H12" s="378"/>
      <c r="I12" s="378">
        <v>0</v>
      </c>
      <c r="J12" s="378"/>
      <c r="K12" s="378">
        <v>876923</v>
      </c>
      <c r="L12" s="378"/>
      <c r="M12" s="378">
        <v>5660541886</v>
      </c>
      <c r="N12" s="378"/>
      <c r="O12" s="378">
        <v>4891253247</v>
      </c>
      <c r="P12" s="378"/>
      <c r="Q12" s="378">
        <v>769288639</v>
      </c>
    </row>
    <row r="13" spans="1:17" ht="18.75">
      <c r="A13" s="168" t="s">
        <v>139</v>
      </c>
      <c r="C13" s="378">
        <v>0</v>
      </c>
      <c r="D13" s="378"/>
      <c r="E13" s="378">
        <v>0</v>
      </c>
      <c r="F13" s="378"/>
      <c r="G13" s="378">
        <v>0</v>
      </c>
      <c r="H13" s="378"/>
      <c r="I13" s="378">
        <v>0</v>
      </c>
      <c r="J13" s="378"/>
      <c r="K13" s="378">
        <v>6100000</v>
      </c>
      <c r="L13" s="378"/>
      <c r="M13" s="378">
        <v>64747047963</v>
      </c>
      <c r="N13" s="378"/>
      <c r="O13" s="378">
        <v>69629133161</v>
      </c>
      <c r="P13" s="378"/>
      <c r="Q13" s="378">
        <v>-4882085198</v>
      </c>
    </row>
    <row r="14" spans="1:17" ht="18.75">
      <c r="A14" s="169" t="s">
        <v>24</v>
      </c>
      <c r="C14" s="378">
        <v>0</v>
      </c>
      <c r="D14" s="378"/>
      <c r="E14" s="378">
        <v>0</v>
      </c>
      <c r="F14" s="378"/>
      <c r="G14" s="378">
        <v>0</v>
      </c>
      <c r="H14" s="378"/>
      <c r="I14" s="378">
        <v>0</v>
      </c>
      <c r="J14" s="378"/>
      <c r="K14" s="378">
        <v>1073821</v>
      </c>
      <c r="L14" s="378"/>
      <c r="M14" s="378">
        <v>3972337693</v>
      </c>
      <c r="N14" s="378"/>
      <c r="O14" s="378">
        <v>3206867404</v>
      </c>
      <c r="P14" s="378"/>
      <c r="Q14" s="378">
        <v>765470289</v>
      </c>
    </row>
    <row r="15" spans="1:17" ht="18.75">
      <c r="A15" s="170" t="s">
        <v>25</v>
      </c>
      <c r="C15" s="378">
        <v>25453</v>
      </c>
      <c r="D15" s="378"/>
      <c r="E15" s="378">
        <v>130429523</v>
      </c>
      <c r="F15" s="378"/>
      <c r="G15" s="378">
        <v>24672308</v>
      </c>
      <c r="H15" s="378"/>
      <c r="I15" s="378">
        <v>105757215</v>
      </c>
      <c r="J15" s="378"/>
      <c r="K15" s="378">
        <v>25453</v>
      </c>
      <c r="L15" s="378"/>
      <c r="M15" s="378">
        <v>130429523</v>
      </c>
      <c r="N15" s="378"/>
      <c r="O15" s="378">
        <v>24672308</v>
      </c>
      <c r="P15" s="378"/>
      <c r="Q15" s="378">
        <v>105757215</v>
      </c>
    </row>
    <row r="16" spans="1:17" ht="30">
      <c r="A16" s="171" t="s">
        <v>26</v>
      </c>
      <c r="C16" s="378">
        <v>25453</v>
      </c>
      <c r="D16" s="378"/>
      <c r="E16" s="378">
        <v>25453000</v>
      </c>
      <c r="F16" s="378"/>
      <c r="G16" s="378">
        <v>25476109</v>
      </c>
      <c r="H16" s="378"/>
      <c r="I16" s="378">
        <v>-23109</v>
      </c>
      <c r="J16" s="378"/>
      <c r="K16" s="378">
        <v>25453</v>
      </c>
      <c r="L16" s="378"/>
      <c r="M16" s="378">
        <v>25453000</v>
      </c>
      <c r="N16" s="378"/>
      <c r="O16" s="378">
        <v>25476109</v>
      </c>
      <c r="P16" s="378"/>
      <c r="Q16" s="378">
        <v>-23109</v>
      </c>
    </row>
    <row r="17" spans="1:17" ht="18.75">
      <c r="A17" s="172" t="s">
        <v>140</v>
      </c>
      <c r="C17" s="378">
        <v>0</v>
      </c>
      <c r="D17" s="378"/>
      <c r="E17" s="378">
        <v>0</v>
      </c>
      <c r="F17" s="378"/>
      <c r="G17" s="378">
        <v>0</v>
      </c>
      <c r="H17" s="378"/>
      <c r="I17" s="378">
        <v>0</v>
      </c>
      <c r="J17" s="378"/>
      <c r="K17" s="378">
        <v>62000000</v>
      </c>
      <c r="L17" s="378"/>
      <c r="M17" s="378">
        <v>62000000000</v>
      </c>
      <c r="N17" s="378"/>
      <c r="O17" s="378">
        <v>58832296000</v>
      </c>
      <c r="P17" s="378"/>
      <c r="Q17" s="378">
        <v>3167704000</v>
      </c>
    </row>
    <row r="18" spans="1:17" ht="30">
      <c r="A18" s="173" t="s">
        <v>114</v>
      </c>
      <c r="C18" s="378">
        <v>0</v>
      </c>
      <c r="D18" s="378"/>
      <c r="E18" s="378">
        <v>0</v>
      </c>
      <c r="F18" s="378"/>
      <c r="G18" s="378">
        <v>0</v>
      </c>
      <c r="H18" s="378"/>
      <c r="I18" s="378">
        <v>0</v>
      </c>
      <c r="J18" s="378"/>
      <c r="K18" s="378">
        <v>325402</v>
      </c>
      <c r="L18" s="378"/>
      <c r="M18" s="378">
        <v>6926926683</v>
      </c>
      <c r="N18" s="378"/>
      <c r="O18" s="378">
        <v>4751008437</v>
      </c>
      <c r="P18" s="378"/>
      <c r="Q18" s="378">
        <v>2175918246</v>
      </c>
    </row>
    <row r="19" spans="1:17" ht="30">
      <c r="A19" s="174" t="s">
        <v>27</v>
      </c>
      <c r="C19" s="378">
        <v>1000000</v>
      </c>
      <c r="D19" s="378"/>
      <c r="E19" s="378">
        <v>9071700382</v>
      </c>
      <c r="F19" s="378"/>
      <c r="G19" s="378">
        <v>6675418882</v>
      </c>
      <c r="H19" s="378"/>
      <c r="I19" s="378">
        <v>2396281500</v>
      </c>
      <c r="J19" s="378"/>
      <c r="K19" s="378">
        <v>2999508</v>
      </c>
      <c r="L19" s="378"/>
      <c r="M19" s="378">
        <v>24007532790</v>
      </c>
      <c r="N19" s="378"/>
      <c r="O19" s="378">
        <v>22098459060</v>
      </c>
      <c r="P19" s="378"/>
      <c r="Q19" s="378">
        <v>1909073730</v>
      </c>
    </row>
    <row r="20" spans="1:17" ht="18.75">
      <c r="A20" s="175" t="s">
        <v>28</v>
      </c>
      <c r="C20" s="378">
        <v>587000</v>
      </c>
      <c r="D20" s="378"/>
      <c r="E20" s="378">
        <v>61768010391</v>
      </c>
      <c r="F20" s="378"/>
      <c r="G20" s="378">
        <v>58504422134</v>
      </c>
      <c r="H20" s="378"/>
      <c r="I20" s="378">
        <v>3263588257</v>
      </c>
      <c r="J20" s="378"/>
      <c r="K20" s="378">
        <v>1086450</v>
      </c>
      <c r="L20" s="378"/>
      <c r="M20" s="378">
        <v>117749290050</v>
      </c>
      <c r="N20" s="378"/>
      <c r="O20" s="378">
        <v>108262508345</v>
      </c>
      <c r="P20" s="378"/>
      <c r="Q20" s="378">
        <v>9486781705</v>
      </c>
    </row>
    <row r="21" spans="1:17" ht="18.75">
      <c r="A21" s="176" t="s">
        <v>29</v>
      </c>
      <c r="C21" s="378">
        <v>0</v>
      </c>
      <c r="D21" s="378"/>
      <c r="E21" s="378">
        <v>0</v>
      </c>
      <c r="F21" s="378"/>
      <c r="G21" s="378">
        <v>0</v>
      </c>
      <c r="H21" s="378"/>
      <c r="I21" s="378">
        <v>0</v>
      </c>
      <c r="J21" s="378"/>
      <c r="K21" s="378">
        <v>100000</v>
      </c>
      <c r="L21" s="378"/>
      <c r="M21" s="378">
        <v>3552436493</v>
      </c>
      <c r="N21" s="378"/>
      <c r="O21" s="378">
        <v>3634255963</v>
      </c>
      <c r="P21" s="378"/>
      <c r="Q21" s="378">
        <v>-81819470</v>
      </c>
    </row>
    <row r="22" spans="1:17" ht="18.75">
      <c r="A22" s="177" t="s">
        <v>141</v>
      </c>
      <c r="C22" s="378">
        <v>0</v>
      </c>
      <c r="D22" s="378"/>
      <c r="E22" s="378">
        <v>0</v>
      </c>
      <c r="F22" s="378"/>
      <c r="G22" s="378">
        <v>0</v>
      </c>
      <c r="H22" s="378"/>
      <c r="I22" s="378">
        <v>0</v>
      </c>
      <c r="J22" s="378"/>
      <c r="K22" s="378">
        <v>1394767</v>
      </c>
      <c r="L22" s="378"/>
      <c r="M22" s="378">
        <v>5236690200</v>
      </c>
      <c r="N22" s="378"/>
      <c r="O22" s="378">
        <v>6094071467</v>
      </c>
      <c r="P22" s="378"/>
      <c r="Q22" s="378">
        <v>-857381267</v>
      </c>
    </row>
    <row r="23" spans="1:17" ht="18.75">
      <c r="A23" s="178" t="s">
        <v>31</v>
      </c>
      <c r="C23" s="378">
        <v>0</v>
      </c>
      <c r="D23" s="378"/>
      <c r="E23" s="378">
        <v>0</v>
      </c>
      <c r="F23" s="378"/>
      <c r="G23" s="378">
        <v>0</v>
      </c>
      <c r="H23" s="378"/>
      <c r="I23" s="378">
        <v>0</v>
      </c>
      <c r="J23" s="378"/>
      <c r="K23" s="378">
        <v>500000</v>
      </c>
      <c r="L23" s="378"/>
      <c r="M23" s="378">
        <v>5113999909</v>
      </c>
      <c r="N23" s="378"/>
      <c r="O23" s="378">
        <v>3632983256</v>
      </c>
      <c r="P23" s="378"/>
      <c r="Q23" s="378">
        <v>1481016653</v>
      </c>
    </row>
    <row r="24" spans="1:17" ht="18.75">
      <c r="A24" s="179" t="s">
        <v>33</v>
      </c>
      <c r="C24" s="378">
        <v>0</v>
      </c>
      <c r="D24" s="378"/>
      <c r="E24" s="378">
        <v>0</v>
      </c>
      <c r="F24" s="378"/>
      <c r="G24" s="378">
        <v>0</v>
      </c>
      <c r="H24" s="378"/>
      <c r="I24" s="378">
        <v>0</v>
      </c>
      <c r="J24" s="378"/>
      <c r="K24" s="378">
        <v>4062213</v>
      </c>
      <c r="L24" s="378"/>
      <c r="M24" s="378">
        <v>59338004277</v>
      </c>
      <c r="N24" s="378"/>
      <c r="O24" s="378">
        <v>63986622709</v>
      </c>
      <c r="P24" s="378"/>
      <c r="Q24" s="378">
        <v>-4648618432</v>
      </c>
    </row>
    <row r="25" spans="1:17" ht="30">
      <c r="A25" s="180" t="s">
        <v>142</v>
      </c>
      <c r="C25" s="378">
        <v>0</v>
      </c>
      <c r="D25" s="378"/>
      <c r="E25" s="378">
        <v>0</v>
      </c>
      <c r="F25" s="378"/>
      <c r="G25" s="378">
        <v>0</v>
      </c>
      <c r="H25" s="378"/>
      <c r="I25" s="378">
        <v>0</v>
      </c>
      <c r="J25" s="378"/>
      <c r="K25" s="378">
        <v>3400000</v>
      </c>
      <c r="L25" s="378"/>
      <c r="M25" s="378">
        <v>48405912547</v>
      </c>
      <c r="N25" s="378"/>
      <c r="O25" s="378">
        <v>57233946987</v>
      </c>
      <c r="P25" s="378"/>
      <c r="Q25" s="378">
        <v>-8828034440</v>
      </c>
    </row>
    <row r="26" spans="1:17" ht="30">
      <c r="A26" s="181" t="s">
        <v>34</v>
      </c>
      <c r="C26" s="378">
        <v>0</v>
      </c>
      <c r="D26" s="378"/>
      <c r="E26" s="378">
        <v>0</v>
      </c>
      <c r="F26" s="378"/>
      <c r="G26" s="378">
        <v>0</v>
      </c>
      <c r="H26" s="378"/>
      <c r="I26" s="378">
        <v>0</v>
      </c>
      <c r="J26" s="378"/>
      <c r="K26" s="378">
        <v>7833442</v>
      </c>
      <c r="L26" s="378"/>
      <c r="M26" s="378">
        <v>74212956788</v>
      </c>
      <c r="N26" s="378"/>
      <c r="O26" s="378">
        <v>83965060906</v>
      </c>
      <c r="P26" s="378"/>
      <c r="Q26" s="378">
        <v>-9752104118</v>
      </c>
    </row>
    <row r="27" spans="1:17" ht="18.75">
      <c r="A27" s="182" t="s">
        <v>35</v>
      </c>
      <c r="C27" s="378">
        <v>0</v>
      </c>
      <c r="D27" s="378"/>
      <c r="E27" s="378">
        <v>0</v>
      </c>
      <c r="F27" s="378"/>
      <c r="G27" s="378">
        <v>0</v>
      </c>
      <c r="H27" s="378"/>
      <c r="I27" s="378">
        <v>0</v>
      </c>
      <c r="J27" s="378"/>
      <c r="K27" s="378">
        <v>8352824</v>
      </c>
      <c r="L27" s="378"/>
      <c r="M27" s="378">
        <v>83912468310</v>
      </c>
      <c r="N27" s="378"/>
      <c r="O27" s="378">
        <v>92856258899</v>
      </c>
      <c r="P27" s="378"/>
      <c r="Q27" s="378">
        <v>-8943790589</v>
      </c>
    </row>
    <row r="28" spans="1:17" ht="18.75">
      <c r="A28" s="183" t="s">
        <v>37</v>
      </c>
      <c r="C28" s="378">
        <v>0</v>
      </c>
      <c r="D28" s="378"/>
      <c r="E28" s="378">
        <v>0</v>
      </c>
      <c r="F28" s="378"/>
      <c r="G28" s="378">
        <v>0</v>
      </c>
      <c r="H28" s="378"/>
      <c r="I28" s="378">
        <v>0</v>
      </c>
      <c r="J28" s="378"/>
      <c r="K28" s="378">
        <v>4000000</v>
      </c>
      <c r="L28" s="378"/>
      <c r="M28" s="378">
        <v>41531592301</v>
      </c>
      <c r="N28" s="378"/>
      <c r="O28" s="378">
        <v>39964044081</v>
      </c>
      <c r="P28" s="378"/>
      <c r="Q28" s="378">
        <v>1567548220</v>
      </c>
    </row>
    <row r="29" spans="1:17" ht="18.75">
      <c r="A29" s="184" t="s">
        <v>38</v>
      </c>
      <c r="C29" s="378">
        <v>1000000</v>
      </c>
      <c r="D29" s="378"/>
      <c r="E29" s="378">
        <v>25413992278</v>
      </c>
      <c r="F29" s="378"/>
      <c r="G29" s="378">
        <v>29343831709</v>
      </c>
      <c r="H29" s="378"/>
      <c r="I29" s="378">
        <v>-3929839431</v>
      </c>
      <c r="J29" s="378"/>
      <c r="K29" s="378">
        <v>1000000</v>
      </c>
      <c r="L29" s="378"/>
      <c r="M29" s="378">
        <v>25413992278</v>
      </c>
      <c r="N29" s="378"/>
      <c r="O29" s="378">
        <v>29343831709</v>
      </c>
      <c r="P29" s="378"/>
      <c r="Q29" s="378">
        <v>-3929839431</v>
      </c>
    </row>
    <row r="30" spans="1:17" ht="18.75">
      <c r="A30" s="185" t="s">
        <v>39</v>
      </c>
      <c r="C30" s="378">
        <v>0</v>
      </c>
      <c r="D30" s="378"/>
      <c r="E30" s="378">
        <v>0</v>
      </c>
      <c r="F30" s="378"/>
      <c r="G30" s="378">
        <v>0</v>
      </c>
      <c r="H30" s="378"/>
      <c r="I30" s="378">
        <v>0</v>
      </c>
      <c r="J30" s="378"/>
      <c r="K30" s="378">
        <v>177995</v>
      </c>
      <c r="L30" s="378"/>
      <c r="M30" s="378">
        <v>3514342437</v>
      </c>
      <c r="N30" s="378"/>
      <c r="O30" s="378">
        <v>3379673138</v>
      </c>
      <c r="P30" s="378"/>
      <c r="Q30" s="378">
        <v>134669299</v>
      </c>
    </row>
    <row r="31" spans="1:17" ht="30">
      <c r="A31" s="186" t="s">
        <v>41</v>
      </c>
      <c r="C31" s="378">
        <v>0</v>
      </c>
      <c r="D31" s="378"/>
      <c r="E31" s="378">
        <v>0</v>
      </c>
      <c r="F31" s="378"/>
      <c r="G31" s="378">
        <v>0</v>
      </c>
      <c r="H31" s="378"/>
      <c r="I31" s="378">
        <v>0</v>
      </c>
      <c r="J31" s="378"/>
      <c r="K31" s="378">
        <v>607472</v>
      </c>
      <c r="L31" s="378"/>
      <c r="M31" s="378">
        <v>17626496470</v>
      </c>
      <c r="N31" s="378"/>
      <c r="O31" s="378">
        <v>20518041493</v>
      </c>
      <c r="P31" s="378"/>
      <c r="Q31" s="378">
        <v>-2891545023</v>
      </c>
    </row>
    <row r="32" spans="1:17" ht="30">
      <c r="A32" s="187" t="s">
        <v>42</v>
      </c>
      <c r="C32" s="378">
        <v>53356</v>
      </c>
      <c r="D32" s="378"/>
      <c r="E32" s="378">
        <v>444613978</v>
      </c>
      <c r="F32" s="378"/>
      <c r="G32" s="378">
        <v>400733417</v>
      </c>
      <c r="H32" s="378"/>
      <c r="I32" s="378">
        <v>43880561</v>
      </c>
      <c r="J32" s="378"/>
      <c r="K32" s="378">
        <v>953356</v>
      </c>
      <c r="L32" s="378"/>
      <c r="M32" s="378">
        <v>9508514280</v>
      </c>
      <c r="N32" s="378"/>
      <c r="O32" s="378">
        <v>11413239109</v>
      </c>
      <c r="P32" s="378"/>
      <c r="Q32" s="378">
        <v>-1904724829</v>
      </c>
    </row>
    <row r="33" spans="1:20" ht="18.75">
      <c r="A33" s="188" t="s">
        <v>143</v>
      </c>
      <c r="C33" s="378">
        <v>0</v>
      </c>
      <c r="D33" s="378"/>
      <c r="E33" s="378">
        <v>0</v>
      </c>
      <c r="F33" s="378"/>
      <c r="G33" s="378">
        <v>0</v>
      </c>
      <c r="H33" s="378"/>
      <c r="I33" s="378">
        <v>0</v>
      </c>
      <c r="J33" s="378"/>
      <c r="K33" s="378">
        <v>930000</v>
      </c>
      <c r="L33" s="378"/>
      <c r="M33" s="378">
        <v>43212089712</v>
      </c>
      <c r="N33" s="378"/>
      <c r="O33" s="378">
        <v>32952585239</v>
      </c>
      <c r="P33" s="378"/>
      <c r="Q33" s="378">
        <v>10259504473</v>
      </c>
    </row>
    <row r="34" spans="1:20" ht="18.75">
      <c r="A34" s="189" t="s">
        <v>144</v>
      </c>
      <c r="C34" s="378">
        <v>0</v>
      </c>
      <c r="D34" s="378"/>
      <c r="E34" s="378">
        <v>0</v>
      </c>
      <c r="F34" s="378"/>
      <c r="G34" s="378">
        <v>0</v>
      </c>
      <c r="H34" s="378"/>
      <c r="I34" s="378">
        <v>0</v>
      </c>
      <c r="J34" s="378"/>
      <c r="K34" s="378">
        <v>31786164</v>
      </c>
      <c r="L34" s="378"/>
      <c r="M34" s="378">
        <v>183394927285</v>
      </c>
      <c r="N34" s="378"/>
      <c r="O34" s="378">
        <v>230754493835</v>
      </c>
      <c r="P34" s="378"/>
      <c r="Q34" s="378">
        <v>-47359566550</v>
      </c>
    </row>
    <row r="35" spans="1:20" ht="18.75">
      <c r="A35" s="190" t="s">
        <v>44</v>
      </c>
      <c r="C35" s="378">
        <v>0</v>
      </c>
      <c r="D35" s="378"/>
      <c r="E35" s="378">
        <v>0</v>
      </c>
      <c r="F35" s="378"/>
      <c r="G35" s="378">
        <v>0</v>
      </c>
      <c r="H35" s="378"/>
      <c r="I35" s="378">
        <v>0</v>
      </c>
      <c r="J35" s="378"/>
      <c r="K35" s="378">
        <v>3718544</v>
      </c>
      <c r="L35" s="378"/>
      <c r="M35" s="378">
        <v>37985456377</v>
      </c>
      <c r="N35" s="378"/>
      <c r="O35" s="378">
        <v>38769851274</v>
      </c>
      <c r="P35" s="378"/>
      <c r="Q35" s="378">
        <v>-784394897</v>
      </c>
    </row>
    <row r="36" spans="1:20" ht="18.75">
      <c r="A36" s="191" t="s">
        <v>145</v>
      </c>
      <c r="C36" s="378">
        <v>0</v>
      </c>
      <c r="D36" s="378"/>
      <c r="E36" s="378">
        <v>0</v>
      </c>
      <c r="F36" s="378"/>
      <c r="G36" s="378">
        <v>0</v>
      </c>
      <c r="H36" s="378"/>
      <c r="I36" s="378">
        <v>0</v>
      </c>
      <c r="J36" s="378"/>
      <c r="K36" s="378">
        <v>1045492</v>
      </c>
      <c r="L36" s="378"/>
      <c r="M36" s="378">
        <v>17278346487</v>
      </c>
      <c r="N36" s="378"/>
      <c r="O36" s="378">
        <v>19533610520</v>
      </c>
      <c r="P36" s="378"/>
      <c r="Q36" s="378">
        <v>-2255264033</v>
      </c>
    </row>
    <row r="37" spans="1:20" ht="18.75">
      <c r="A37" s="192" t="s">
        <v>46</v>
      </c>
      <c r="C37" s="378">
        <v>1685086</v>
      </c>
      <c r="D37" s="378"/>
      <c r="E37" s="378">
        <v>35862972712</v>
      </c>
      <c r="F37" s="378"/>
      <c r="G37" s="378">
        <v>33956557063</v>
      </c>
      <c r="H37" s="378"/>
      <c r="I37" s="378">
        <v>1906415649</v>
      </c>
      <c r="J37" s="378"/>
      <c r="K37" s="378">
        <v>1685086</v>
      </c>
      <c r="L37" s="378"/>
      <c r="M37" s="378">
        <v>35862972712</v>
      </c>
      <c r="N37" s="378"/>
      <c r="O37" s="378">
        <v>33956557063</v>
      </c>
      <c r="P37" s="378"/>
      <c r="Q37" s="378">
        <v>1906415649</v>
      </c>
    </row>
    <row r="38" spans="1:20" ht="18.75">
      <c r="A38" s="193" t="s">
        <v>47</v>
      </c>
      <c r="C38" s="378">
        <v>0</v>
      </c>
      <c r="D38" s="378"/>
      <c r="E38" s="378">
        <v>0</v>
      </c>
      <c r="F38" s="378"/>
      <c r="G38" s="378">
        <v>0</v>
      </c>
      <c r="H38" s="378"/>
      <c r="I38" s="378">
        <v>0</v>
      </c>
      <c r="J38" s="378"/>
      <c r="K38" s="378">
        <v>2300000</v>
      </c>
      <c r="L38" s="378"/>
      <c r="M38" s="378">
        <v>15704926714</v>
      </c>
      <c r="N38" s="378"/>
      <c r="O38" s="378">
        <v>18539463885</v>
      </c>
      <c r="P38" s="378"/>
      <c r="Q38" s="378">
        <v>-2834537171</v>
      </c>
    </row>
    <row r="39" spans="1:20" ht="18.75">
      <c r="A39" s="194" t="s">
        <v>48</v>
      </c>
      <c r="C39" s="378">
        <v>2000000</v>
      </c>
      <c r="D39" s="378"/>
      <c r="E39" s="378">
        <v>55781389411</v>
      </c>
      <c r="F39" s="378"/>
      <c r="G39" s="378">
        <v>40702306893</v>
      </c>
      <c r="H39" s="378"/>
      <c r="I39" s="378">
        <v>15079082518</v>
      </c>
      <c r="J39" s="378"/>
      <c r="K39" s="378">
        <v>2000000</v>
      </c>
      <c r="L39" s="378"/>
      <c r="M39" s="378">
        <v>55781389411</v>
      </c>
      <c r="N39" s="378"/>
      <c r="O39" s="378">
        <v>40702306893</v>
      </c>
      <c r="P39" s="378"/>
      <c r="Q39" s="378">
        <v>15079082518</v>
      </c>
    </row>
    <row r="40" spans="1:20" ht="18.75">
      <c r="A40" s="195" t="s">
        <v>49</v>
      </c>
      <c r="C40" s="378">
        <v>21504</v>
      </c>
      <c r="D40" s="378"/>
      <c r="E40" s="378">
        <v>156045180</v>
      </c>
      <c r="F40" s="378"/>
      <c r="G40" s="378">
        <v>143674967</v>
      </c>
      <c r="H40" s="378"/>
      <c r="I40" s="378">
        <v>12370213</v>
      </c>
      <c r="J40" s="378"/>
      <c r="K40" s="378">
        <v>7800000</v>
      </c>
      <c r="L40" s="378"/>
      <c r="M40" s="378">
        <v>49942898700</v>
      </c>
      <c r="N40" s="378"/>
      <c r="O40" s="378">
        <v>52154097841</v>
      </c>
      <c r="P40" s="378"/>
      <c r="Q40" s="378">
        <v>-2211199141</v>
      </c>
    </row>
    <row r="41" spans="1:20" ht="18.75">
      <c r="A41" s="196" t="s">
        <v>51</v>
      </c>
      <c r="C41" s="378">
        <v>0</v>
      </c>
      <c r="D41" s="378"/>
      <c r="E41" s="378">
        <v>0</v>
      </c>
      <c r="F41" s="378"/>
      <c r="G41" s="378">
        <v>0</v>
      </c>
      <c r="H41" s="378"/>
      <c r="I41" s="378">
        <v>0</v>
      </c>
      <c r="J41" s="378"/>
      <c r="K41" s="378">
        <v>4709000</v>
      </c>
      <c r="L41" s="378"/>
      <c r="M41" s="378">
        <v>42609217734</v>
      </c>
      <c r="N41" s="378"/>
      <c r="O41" s="378">
        <v>45841208255</v>
      </c>
      <c r="P41" s="378"/>
      <c r="Q41" s="378">
        <v>-3231990521</v>
      </c>
    </row>
    <row r="42" spans="1:20" ht="18.75">
      <c r="A42" s="197" t="s">
        <v>52</v>
      </c>
      <c r="C42" s="378">
        <v>0</v>
      </c>
      <c r="D42" s="378"/>
      <c r="E42" s="378">
        <v>0</v>
      </c>
      <c r="F42" s="378"/>
      <c r="G42" s="378">
        <v>0</v>
      </c>
      <c r="H42" s="378"/>
      <c r="I42" s="378">
        <v>0</v>
      </c>
      <c r="J42" s="378"/>
      <c r="K42" s="378">
        <v>549269</v>
      </c>
      <c r="L42" s="378"/>
      <c r="M42" s="378">
        <v>5857251761</v>
      </c>
      <c r="N42" s="378"/>
      <c r="O42" s="378">
        <v>6658911275</v>
      </c>
      <c r="P42" s="378"/>
      <c r="Q42" s="378">
        <v>-801659514</v>
      </c>
    </row>
    <row r="43" spans="1:20" ht="18.75">
      <c r="A43" s="198" t="s">
        <v>53</v>
      </c>
      <c r="C43" s="378">
        <v>0</v>
      </c>
      <c r="D43" s="378"/>
      <c r="E43" s="378">
        <v>0</v>
      </c>
      <c r="F43" s="378"/>
      <c r="G43" s="378">
        <v>0</v>
      </c>
      <c r="H43" s="378"/>
      <c r="I43" s="378">
        <v>0</v>
      </c>
      <c r="J43" s="378"/>
      <c r="K43" s="378">
        <v>500000</v>
      </c>
      <c r="L43" s="378"/>
      <c r="M43" s="378">
        <v>7768689489</v>
      </c>
      <c r="N43" s="378"/>
      <c r="O43" s="378">
        <v>-2011696456</v>
      </c>
      <c r="P43" s="378"/>
      <c r="Q43" s="378">
        <v>9780385945</v>
      </c>
      <c r="R43" s="384"/>
      <c r="T43" s="384"/>
    </row>
    <row r="44" spans="1:20" ht="18.75">
      <c r="A44" s="199" t="s">
        <v>54</v>
      </c>
      <c r="C44" s="378">
        <v>0</v>
      </c>
      <c r="D44" s="378"/>
      <c r="E44" s="378">
        <v>0</v>
      </c>
      <c r="F44" s="378"/>
      <c r="G44" s="378">
        <v>0</v>
      </c>
      <c r="H44" s="378"/>
      <c r="I44" s="378">
        <v>0</v>
      </c>
      <c r="J44" s="378"/>
      <c r="K44" s="378">
        <v>1425429</v>
      </c>
      <c r="L44" s="378"/>
      <c r="M44" s="378">
        <v>8083361736</v>
      </c>
      <c r="N44" s="378"/>
      <c r="O44" s="378">
        <v>6639609438</v>
      </c>
      <c r="P44" s="378"/>
      <c r="Q44" s="378">
        <v>1443752298</v>
      </c>
      <c r="R44" s="384"/>
      <c r="T44" s="384"/>
    </row>
    <row r="45" spans="1:20" ht="18.75">
      <c r="A45" s="200" t="s">
        <v>55</v>
      </c>
      <c r="C45" s="378">
        <v>0</v>
      </c>
      <c r="D45" s="378"/>
      <c r="E45" s="378">
        <v>0</v>
      </c>
      <c r="F45" s="378"/>
      <c r="G45" s="378">
        <v>0</v>
      </c>
      <c r="H45" s="378"/>
      <c r="I45" s="378">
        <v>0</v>
      </c>
      <c r="J45" s="378"/>
      <c r="K45" s="378">
        <v>7265623</v>
      </c>
      <c r="L45" s="378"/>
      <c r="M45" s="378">
        <v>216034804843</v>
      </c>
      <c r="N45" s="378"/>
      <c r="O45" s="378">
        <v>253151789399</v>
      </c>
      <c r="P45" s="378"/>
      <c r="Q45" s="378">
        <v>-37116984556</v>
      </c>
      <c r="R45" s="391"/>
    </row>
    <row r="46" spans="1:20" ht="18.75">
      <c r="A46" s="201" t="s">
        <v>56</v>
      </c>
      <c r="C46" s="378">
        <v>1565000</v>
      </c>
      <c r="D46" s="378"/>
      <c r="E46" s="378">
        <v>131961560380</v>
      </c>
      <c r="F46" s="378"/>
      <c r="G46" s="378">
        <v>160828834713</v>
      </c>
      <c r="H46" s="378"/>
      <c r="I46" s="378">
        <v>-28867274333</v>
      </c>
      <c r="J46" s="378"/>
      <c r="K46" s="378">
        <v>1606280</v>
      </c>
      <c r="L46" s="378"/>
      <c r="M46" s="378">
        <v>135892116537</v>
      </c>
      <c r="N46" s="378"/>
      <c r="O46" s="378">
        <v>165140516652</v>
      </c>
      <c r="P46" s="378"/>
      <c r="Q46" s="378">
        <v>-29248400115</v>
      </c>
      <c r="R46" s="384"/>
    </row>
    <row r="47" spans="1:20" ht="18.75">
      <c r="A47" s="202" t="s">
        <v>57</v>
      </c>
      <c r="C47" s="378">
        <v>0</v>
      </c>
      <c r="D47" s="378"/>
      <c r="E47" s="378">
        <v>0</v>
      </c>
      <c r="F47" s="378"/>
      <c r="G47" s="378">
        <v>0</v>
      </c>
      <c r="H47" s="378"/>
      <c r="I47" s="378">
        <v>0</v>
      </c>
      <c r="J47" s="378"/>
      <c r="K47" s="378">
        <v>72696</v>
      </c>
      <c r="L47" s="378"/>
      <c r="M47" s="378">
        <v>1221768105</v>
      </c>
      <c r="N47" s="378"/>
      <c r="O47" s="378">
        <v>1027230379</v>
      </c>
      <c r="P47" s="378"/>
      <c r="Q47" s="378">
        <v>194537726</v>
      </c>
    </row>
    <row r="48" spans="1:20" ht="18.75">
      <c r="A48" s="203" t="s">
        <v>146</v>
      </c>
      <c r="C48" s="378">
        <v>0</v>
      </c>
      <c r="D48" s="378"/>
      <c r="E48" s="378">
        <v>0</v>
      </c>
      <c r="F48" s="378"/>
      <c r="G48" s="378">
        <v>0</v>
      </c>
      <c r="H48" s="378"/>
      <c r="I48" s="378">
        <v>0</v>
      </c>
      <c r="J48" s="378"/>
      <c r="K48" s="378">
        <v>694175</v>
      </c>
      <c r="L48" s="378"/>
      <c r="M48" s="378">
        <v>130190638430</v>
      </c>
      <c r="N48" s="378"/>
      <c r="O48" s="378">
        <v>126878300890</v>
      </c>
      <c r="P48" s="378"/>
      <c r="Q48" s="378">
        <v>3312337540</v>
      </c>
    </row>
    <row r="49" spans="1:17" ht="18.75">
      <c r="A49" s="204" t="s">
        <v>147</v>
      </c>
      <c r="C49" s="378">
        <v>0</v>
      </c>
      <c r="D49" s="378"/>
      <c r="E49" s="378">
        <v>0</v>
      </c>
      <c r="F49" s="378"/>
      <c r="G49" s="378">
        <v>0</v>
      </c>
      <c r="H49" s="378"/>
      <c r="I49" s="378">
        <v>0</v>
      </c>
      <c r="J49" s="378"/>
      <c r="K49" s="378">
        <v>1444055</v>
      </c>
      <c r="L49" s="378"/>
      <c r="M49" s="378">
        <v>37066050390</v>
      </c>
      <c r="N49" s="378"/>
      <c r="O49" s="378">
        <v>36856143703</v>
      </c>
      <c r="P49" s="378"/>
      <c r="Q49" s="378">
        <v>209906687</v>
      </c>
    </row>
    <row r="50" spans="1:17" ht="30">
      <c r="A50" s="205" t="s">
        <v>58</v>
      </c>
      <c r="C50" s="378">
        <v>0</v>
      </c>
      <c r="D50" s="378"/>
      <c r="E50" s="378">
        <v>0</v>
      </c>
      <c r="F50" s="378"/>
      <c r="G50" s="378">
        <v>0</v>
      </c>
      <c r="H50" s="378"/>
      <c r="I50" s="378">
        <v>0</v>
      </c>
      <c r="J50" s="378"/>
      <c r="K50" s="378">
        <v>1000001</v>
      </c>
      <c r="L50" s="378"/>
      <c r="M50" s="378">
        <v>21632443789</v>
      </c>
      <c r="N50" s="378"/>
      <c r="O50" s="378">
        <v>21548180414</v>
      </c>
      <c r="P50" s="378"/>
      <c r="Q50" s="378">
        <v>84263375</v>
      </c>
    </row>
    <row r="51" spans="1:17" ht="18.75">
      <c r="A51" s="206" t="s">
        <v>60</v>
      </c>
      <c r="C51" s="378">
        <v>19193261</v>
      </c>
      <c r="D51" s="378"/>
      <c r="E51" s="378">
        <v>305423367608</v>
      </c>
      <c r="F51" s="378"/>
      <c r="G51" s="378">
        <v>247748233738</v>
      </c>
      <c r="H51" s="378"/>
      <c r="I51" s="378">
        <v>57675133870</v>
      </c>
      <c r="J51" s="378"/>
      <c r="K51" s="378">
        <v>19193261</v>
      </c>
      <c r="L51" s="378"/>
      <c r="M51" s="378">
        <v>305423367608</v>
      </c>
      <c r="N51" s="378"/>
      <c r="O51" s="378">
        <v>247748233738</v>
      </c>
      <c r="P51" s="378"/>
      <c r="Q51" s="378">
        <v>57675133870</v>
      </c>
    </row>
    <row r="52" spans="1:17" ht="19.5" thickBot="1">
      <c r="A52" s="207" t="s">
        <v>64</v>
      </c>
      <c r="C52" s="379">
        <f>SUM(C9:$C$51)</f>
        <v>29656113</v>
      </c>
      <c r="D52" s="378"/>
      <c r="E52" s="379">
        <f>SUM(E9:$E$51)</f>
        <v>683396220681</v>
      </c>
      <c r="F52" s="378"/>
      <c r="G52" s="379">
        <f>SUM(G9:$G$51)</f>
        <v>628056247771</v>
      </c>
      <c r="H52" s="378"/>
      <c r="I52" s="379">
        <f>SUM(I9:$I$51)</f>
        <v>55339972910</v>
      </c>
      <c r="J52" s="378"/>
      <c r="K52" s="379">
        <f>SUM(K9:$K$51)</f>
        <v>288120154</v>
      </c>
      <c r="L52" s="378"/>
      <c r="M52" s="379">
        <f>SUM(M9:$M$51)</f>
        <v>2221829667552</v>
      </c>
      <c r="N52" s="378"/>
      <c r="O52" s="379">
        <f>SUM(O9:$O$51)</f>
        <v>2261973479417</v>
      </c>
      <c r="P52" s="378"/>
      <c r="Q52" s="379">
        <f>SUM(Q9:$Q$51)</f>
        <v>-40143811865</v>
      </c>
    </row>
    <row r="53" spans="1:17" ht="15.75" thickTop="1">
      <c r="C53" s="208"/>
      <c r="E53" s="209"/>
      <c r="G53" s="210"/>
      <c r="I53" s="211"/>
      <c r="K53" s="212"/>
      <c r="M53" s="213"/>
      <c r="O53" s="214"/>
      <c r="Q53" s="215"/>
    </row>
    <row r="55" spans="1:17">
      <c r="A55" s="455" t="s">
        <v>148</v>
      </c>
      <c r="B55" s="456"/>
      <c r="C55" s="456"/>
      <c r="D55" s="456"/>
      <c r="E55" s="456"/>
      <c r="F55" s="456"/>
      <c r="G55" s="456"/>
      <c r="H55" s="456"/>
      <c r="I55" s="456"/>
      <c r="J55" s="456"/>
      <c r="K55" s="456"/>
      <c r="L55" s="456"/>
      <c r="M55" s="456"/>
      <c r="N55" s="456"/>
      <c r="O55" s="456"/>
      <c r="P55" s="456"/>
      <c r="Q55" s="457"/>
    </row>
    <row r="57" spans="1:17">
      <c r="E57" s="384"/>
      <c r="I57" s="395"/>
      <c r="M57" s="391"/>
      <c r="Q57" s="384"/>
    </row>
    <row r="58" spans="1:17">
      <c r="E58" s="384"/>
      <c r="M58" s="391"/>
    </row>
    <row r="59" spans="1:17">
      <c r="E59" s="384"/>
      <c r="I59" s="395"/>
      <c r="M59" s="391"/>
      <c r="Q59" s="384"/>
    </row>
    <row r="60" spans="1:17">
      <c r="E60" s="384"/>
      <c r="I60" s="395"/>
      <c r="M60" s="384"/>
      <c r="Q60" s="384"/>
    </row>
    <row r="61" spans="1:17">
      <c r="O61" s="384"/>
    </row>
  </sheetData>
  <mergeCells count="7">
    <mergeCell ref="A55:Q5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1"/>
  <sheetViews>
    <sheetView rightToLeft="1" view="pageBreakPreview" topLeftCell="A36" zoomScale="110" zoomScaleNormal="100" zoomScaleSheetLayoutView="110" workbookViewId="0">
      <selection activeCell="Q52" sqref="Q52"/>
    </sheetView>
  </sheetViews>
  <sheetFormatPr defaultRowHeight="15"/>
  <cols>
    <col min="1" max="1" width="20.85546875" bestFit="1" customWidth="1"/>
    <col min="2" max="2" width="1.42578125" customWidth="1"/>
    <col min="3" max="3" width="15.140625" bestFit="1" customWidth="1"/>
    <col min="4" max="4" width="1.42578125" customWidth="1"/>
    <col min="5" max="5" width="21.7109375" bestFit="1" customWidth="1"/>
    <col min="6" max="6" width="1.42578125" customWidth="1"/>
    <col min="7" max="7" width="21.7109375" bestFit="1" customWidth="1"/>
    <col min="8" max="8" width="1.42578125" customWidth="1"/>
    <col min="9" max="9" width="19.7109375" bestFit="1" customWidth="1"/>
    <col min="10" max="10" width="1.42578125" customWidth="1"/>
    <col min="11" max="11" width="15.140625" bestFit="1" customWidth="1"/>
    <col min="12" max="12" width="1.42578125" customWidth="1"/>
    <col min="13" max="13" width="21.7109375" bestFit="1" customWidth="1"/>
    <col min="14" max="14" width="1.42578125" customWidth="1"/>
    <col min="15" max="15" width="21.7109375" bestFit="1" customWidth="1"/>
    <col min="16" max="16" width="1.42578125" customWidth="1"/>
    <col min="17" max="17" width="19.7109375" bestFit="1" customWidth="1"/>
  </cols>
  <sheetData>
    <row r="1" spans="1:17" ht="20.100000000000001" customHeight="1">
      <c r="A1" s="465" t="s">
        <v>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</row>
    <row r="2" spans="1:17" ht="20.100000000000001" customHeight="1">
      <c r="A2" s="466" t="s">
        <v>89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</row>
    <row r="3" spans="1:17" ht="20.100000000000001" customHeight="1">
      <c r="A3" s="467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</row>
    <row r="5" spans="1:17" ht="15.75">
      <c r="A5" s="468" t="s">
        <v>149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</row>
    <row r="7" spans="1:17" ht="15.75">
      <c r="C7" s="469" t="s">
        <v>105</v>
      </c>
      <c r="D7" s="411"/>
      <c r="E7" s="411"/>
      <c r="F7" s="411"/>
      <c r="G7" s="411"/>
      <c r="H7" s="411"/>
      <c r="I7" s="411"/>
      <c r="K7" s="470" t="s">
        <v>7</v>
      </c>
      <c r="L7" s="411"/>
      <c r="M7" s="411"/>
      <c r="N7" s="411"/>
      <c r="O7" s="411"/>
      <c r="P7" s="411"/>
      <c r="Q7" s="411"/>
    </row>
    <row r="8" spans="1:17" ht="31.5">
      <c r="A8" s="216" t="s">
        <v>91</v>
      </c>
      <c r="C8" s="217" t="s">
        <v>9</v>
      </c>
      <c r="E8" s="218" t="s">
        <v>11</v>
      </c>
      <c r="G8" s="219" t="s">
        <v>136</v>
      </c>
      <c r="I8" s="220" t="s">
        <v>150</v>
      </c>
      <c r="K8" s="221" t="s">
        <v>9</v>
      </c>
      <c r="M8" s="222" t="s">
        <v>11</v>
      </c>
      <c r="O8" s="223" t="s">
        <v>136</v>
      </c>
      <c r="Q8" s="224" t="s">
        <v>150</v>
      </c>
    </row>
    <row r="9" spans="1:17" ht="18.75">
      <c r="A9" s="225" t="s">
        <v>17</v>
      </c>
      <c r="C9" s="378">
        <v>2500000</v>
      </c>
      <c r="D9" s="378"/>
      <c r="E9" s="378">
        <v>51814856250</v>
      </c>
      <c r="F9" s="378"/>
      <c r="G9" s="378">
        <v>50045400000</v>
      </c>
      <c r="H9" s="378"/>
      <c r="I9" s="378">
        <v>1769456250</v>
      </c>
      <c r="J9" s="378"/>
      <c r="K9" s="378">
        <v>2500000</v>
      </c>
      <c r="L9" s="378"/>
      <c r="M9" s="378">
        <v>51814856250</v>
      </c>
      <c r="N9" s="378"/>
      <c r="O9" s="378">
        <v>50045400000</v>
      </c>
      <c r="P9" s="378"/>
      <c r="Q9" s="378">
        <v>1769456250</v>
      </c>
    </row>
    <row r="10" spans="1:17" ht="18.75">
      <c r="A10" s="226" t="s">
        <v>18</v>
      </c>
      <c r="C10" s="378">
        <v>0</v>
      </c>
      <c r="D10" s="378"/>
      <c r="E10" s="378">
        <v>-1</v>
      </c>
      <c r="F10" s="378"/>
      <c r="G10" s="378">
        <v>-1</v>
      </c>
      <c r="H10" s="378"/>
      <c r="I10" s="378">
        <v>0</v>
      </c>
      <c r="J10" s="378"/>
      <c r="K10" s="378">
        <v>0</v>
      </c>
      <c r="L10" s="378"/>
      <c r="M10" s="378">
        <v>-1</v>
      </c>
      <c r="N10" s="378"/>
      <c r="O10" s="378">
        <v>-1</v>
      </c>
      <c r="P10" s="378"/>
      <c r="Q10" s="378">
        <v>0</v>
      </c>
    </row>
    <row r="11" spans="1:17" ht="18.75">
      <c r="A11" s="227" t="s">
        <v>19</v>
      </c>
      <c r="C11" s="378">
        <v>144860000</v>
      </c>
      <c r="D11" s="378"/>
      <c r="E11" s="378">
        <v>460217873268</v>
      </c>
      <c r="F11" s="378"/>
      <c r="G11" s="378">
        <v>503849292417</v>
      </c>
      <c r="H11" s="378"/>
      <c r="I11" s="378">
        <v>-43631419149</v>
      </c>
      <c r="J11" s="378"/>
      <c r="K11" s="378">
        <v>144860000</v>
      </c>
      <c r="L11" s="378"/>
      <c r="M11" s="378">
        <v>460217873268</v>
      </c>
      <c r="N11" s="378"/>
      <c r="O11" s="378">
        <v>347479937870</v>
      </c>
      <c r="P11" s="378"/>
      <c r="Q11" s="378">
        <v>112737935398</v>
      </c>
    </row>
    <row r="12" spans="1:17" ht="18.75">
      <c r="A12" s="228" t="s">
        <v>20</v>
      </c>
      <c r="C12" s="378">
        <v>3900000</v>
      </c>
      <c r="D12" s="378"/>
      <c r="E12" s="378">
        <v>32410006200</v>
      </c>
      <c r="F12" s="378"/>
      <c r="G12" s="378">
        <v>28649515050</v>
      </c>
      <c r="H12" s="378"/>
      <c r="I12" s="378">
        <v>3760491150</v>
      </c>
      <c r="J12" s="378"/>
      <c r="K12" s="378">
        <v>3900000</v>
      </c>
      <c r="L12" s="378"/>
      <c r="M12" s="378">
        <v>32410006200</v>
      </c>
      <c r="N12" s="378"/>
      <c r="O12" s="378">
        <v>21903891750</v>
      </c>
      <c r="P12" s="378"/>
      <c r="Q12" s="378">
        <v>10506114450</v>
      </c>
    </row>
    <row r="13" spans="1:17" ht="30">
      <c r="A13" s="229" t="s">
        <v>21</v>
      </c>
      <c r="C13" s="378">
        <v>38137</v>
      </c>
      <c r="D13" s="378"/>
      <c r="E13" s="378">
        <v>26537059</v>
      </c>
      <c r="F13" s="378"/>
      <c r="G13" s="378">
        <v>26537059</v>
      </c>
      <c r="H13" s="378"/>
      <c r="I13" s="378">
        <v>0</v>
      </c>
      <c r="J13" s="378"/>
      <c r="K13" s="378">
        <v>38137</v>
      </c>
      <c r="L13" s="378"/>
      <c r="M13" s="378">
        <v>26537059</v>
      </c>
      <c r="N13" s="378"/>
      <c r="O13" s="378">
        <v>26720136</v>
      </c>
      <c r="P13" s="378"/>
      <c r="Q13" s="378">
        <v>-183077</v>
      </c>
    </row>
    <row r="14" spans="1:17" ht="30">
      <c r="A14" s="230" t="s">
        <v>22</v>
      </c>
      <c r="C14" s="378">
        <v>108053</v>
      </c>
      <c r="D14" s="378"/>
      <c r="E14" s="378">
        <v>53705042</v>
      </c>
      <c r="F14" s="378"/>
      <c r="G14" s="378">
        <v>53705042</v>
      </c>
      <c r="H14" s="378"/>
      <c r="I14" s="378">
        <v>0</v>
      </c>
      <c r="J14" s="378"/>
      <c r="K14" s="378">
        <v>108053</v>
      </c>
      <c r="L14" s="378"/>
      <c r="M14" s="378">
        <v>53705042</v>
      </c>
      <c r="N14" s="378"/>
      <c r="O14" s="378">
        <v>54075554</v>
      </c>
      <c r="P14" s="378"/>
      <c r="Q14" s="378">
        <v>-370512</v>
      </c>
    </row>
    <row r="15" spans="1:17" ht="18.75">
      <c r="A15" s="231" t="s">
        <v>23</v>
      </c>
      <c r="C15" s="378">
        <v>30220930</v>
      </c>
      <c r="D15" s="378"/>
      <c r="E15" s="378">
        <v>65189220562</v>
      </c>
      <c r="F15" s="378"/>
      <c r="G15" s="378">
        <v>74652171934</v>
      </c>
      <c r="H15" s="378"/>
      <c r="I15" s="378">
        <v>-9462951372</v>
      </c>
      <c r="J15" s="378"/>
      <c r="K15" s="378">
        <v>30220930</v>
      </c>
      <c r="L15" s="378"/>
      <c r="M15" s="378">
        <v>65189220562</v>
      </c>
      <c r="N15" s="378"/>
      <c r="O15" s="378">
        <v>69604642869</v>
      </c>
      <c r="P15" s="378"/>
      <c r="Q15" s="378">
        <v>-4415422307</v>
      </c>
    </row>
    <row r="16" spans="1:17" ht="18.75">
      <c r="A16" s="232" t="s">
        <v>24</v>
      </c>
      <c r="C16" s="378">
        <v>13724464</v>
      </c>
      <c r="D16" s="378"/>
      <c r="E16" s="378">
        <v>46822101403</v>
      </c>
      <c r="F16" s="378"/>
      <c r="G16" s="378">
        <v>48049953713</v>
      </c>
      <c r="H16" s="378"/>
      <c r="I16" s="378">
        <v>-1227852310</v>
      </c>
      <c r="J16" s="378"/>
      <c r="K16" s="378">
        <v>13724464</v>
      </c>
      <c r="L16" s="378"/>
      <c r="M16" s="378">
        <v>46822101403</v>
      </c>
      <c r="N16" s="378"/>
      <c r="O16" s="378">
        <v>41290736122</v>
      </c>
      <c r="P16" s="378"/>
      <c r="Q16" s="378">
        <v>5531365281</v>
      </c>
    </row>
    <row r="17" spans="1:17" ht="30">
      <c r="A17" s="233" t="s">
        <v>26</v>
      </c>
      <c r="C17" s="378">
        <v>0</v>
      </c>
      <c r="D17" s="378"/>
      <c r="E17" s="378">
        <v>0</v>
      </c>
      <c r="F17" s="378"/>
      <c r="G17" s="378">
        <v>-174554</v>
      </c>
      <c r="H17" s="378"/>
      <c r="I17" s="378">
        <v>174554</v>
      </c>
      <c r="J17" s="378"/>
      <c r="K17" s="378">
        <v>0</v>
      </c>
      <c r="L17" s="378"/>
      <c r="M17" s="378">
        <v>0</v>
      </c>
      <c r="N17" s="378"/>
      <c r="O17" s="378">
        <v>0</v>
      </c>
      <c r="P17" s="378"/>
      <c r="Q17" s="378">
        <v>0</v>
      </c>
    </row>
    <row r="18" spans="1:17" ht="30">
      <c r="A18" s="234" t="s">
        <v>27</v>
      </c>
      <c r="C18" s="378">
        <v>0</v>
      </c>
      <c r="D18" s="378"/>
      <c r="E18" s="378">
        <v>0</v>
      </c>
      <c r="F18" s="378"/>
      <c r="G18" s="378">
        <v>487084500</v>
      </c>
      <c r="H18" s="378"/>
      <c r="I18" s="378">
        <v>-487084500</v>
      </c>
      <c r="J18" s="378"/>
      <c r="K18" s="378">
        <v>0</v>
      </c>
      <c r="L18" s="378"/>
      <c r="M18" s="378">
        <v>0</v>
      </c>
      <c r="N18" s="378"/>
      <c r="O18" s="378">
        <v>0</v>
      </c>
      <c r="P18" s="378"/>
      <c r="Q18" s="378">
        <v>0</v>
      </c>
    </row>
    <row r="19" spans="1:17" ht="30">
      <c r="A19" s="235" t="s">
        <v>28</v>
      </c>
      <c r="C19" s="378">
        <v>0</v>
      </c>
      <c r="D19" s="378"/>
      <c r="E19" s="378">
        <v>0</v>
      </c>
      <c r="F19" s="378"/>
      <c r="G19" s="378">
        <v>11555196052</v>
      </c>
      <c r="H19" s="378"/>
      <c r="I19" s="378">
        <v>-11555196052</v>
      </c>
      <c r="J19" s="378"/>
      <c r="K19" s="378">
        <v>0</v>
      </c>
      <c r="L19" s="378"/>
      <c r="M19" s="378">
        <v>0</v>
      </c>
      <c r="N19" s="378"/>
      <c r="O19" s="378">
        <v>0</v>
      </c>
      <c r="P19" s="378"/>
      <c r="Q19" s="378">
        <v>0</v>
      </c>
    </row>
    <row r="20" spans="1:17" ht="18.75">
      <c r="A20" s="236" t="s">
        <v>29</v>
      </c>
      <c r="C20" s="378">
        <v>1316253</v>
      </c>
      <c r="D20" s="378"/>
      <c r="E20" s="378">
        <v>47691956190</v>
      </c>
      <c r="F20" s="378"/>
      <c r="G20" s="378">
        <v>52140588592</v>
      </c>
      <c r="H20" s="378"/>
      <c r="I20" s="378">
        <v>-4448632402</v>
      </c>
      <c r="J20" s="378"/>
      <c r="K20" s="378">
        <v>1316253</v>
      </c>
      <c r="L20" s="378"/>
      <c r="M20" s="378">
        <v>47691956190</v>
      </c>
      <c r="N20" s="378"/>
      <c r="O20" s="378">
        <v>49305246910</v>
      </c>
      <c r="P20" s="378"/>
      <c r="Q20" s="378">
        <v>-1613290720</v>
      </c>
    </row>
    <row r="21" spans="1:17" ht="30">
      <c r="A21" s="237" t="s">
        <v>30</v>
      </c>
      <c r="C21" s="378">
        <v>2000000</v>
      </c>
      <c r="D21" s="378"/>
      <c r="E21" s="378">
        <v>19423737000</v>
      </c>
      <c r="F21" s="378"/>
      <c r="G21" s="378">
        <v>19503261000</v>
      </c>
      <c r="H21" s="378"/>
      <c r="I21" s="378">
        <v>-79524000</v>
      </c>
      <c r="J21" s="378"/>
      <c r="K21" s="378">
        <v>2000000</v>
      </c>
      <c r="L21" s="378"/>
      <c r="M21" s="378">
        <v>19423737000</v>
      </c>
      <c r="N21" s="378"/>
      <c r="O21" s="378">
        <v>17237981925</v>
      </c>
      <c r="P21" s="378"/>
      <c r="Q21" s="378">
        <v>2185755075</v>
      </c>
    </row>
    <row r="22" spans="1:17" ht="18.75">
      <c r="A22" s="238" t="s">
        <v>31</v>
      </c>
      <c r="C22" s="378">
        <v>5000000</v>
      </c>
      <c r="D22" s="378"/>
      <c r="E22" s="378">
        <v>58897462500</v>
      </c>
      <c r="F22" s="378"/>
      <c r="G22" s="378">
        <v>47565292500</v>
      </c>
      <c r="H22" s="378"/>
      <c r="I22" s="378">
        <v>11332170000</v>
      </c>
      <c r="J22" s="378"/>
      <c r="K22" s="378">
        <v>5000000</v>
      </c>
      <c r="L22" s="378"/>
      <c r="M22" s="378">
        <v>58897462500</v>
      </c>
      <c r="N22" s="378"/>
      <c r="O22" s="378">
        <v>36635936375</v>
      </c>
      <c r="P22" s="378"/>
      <c r="Q22" s="378">
        <v>22261526125</v>
      </c>
    </row>
    <row r="23" spans="1:17" ht="18.75">
      <c r="A23" s="239" t="s">
        <v>32</v>
      </c>
      <c r="C23" s="378">
        <v>19300000</v>
      </c>
      <c r="D23" s="378"/>
      <c r="E23" s="378">
        <v>211996073250</v>
      </c>
      <c r="F23" s="378"/>
      <c r="G23" s="378">
        <v>207475985914</v>
      </c>
      <c r="H23" s="378"/>
      <c r="I23" s="378">
        <v>4520087336</v>
      </c>
      <c r="J23" s="378"/>
      <c r="K23" s="378">
        <v>19300000</v>
      </c>
      <c r="L23" s="378"/>
      <c r="M23" s="378">
        <v>211996073250</v>
      </c>
      <c r="N23" s="378"/>
      <c r="O23" s="378">
        <v>198973020105</v>
      </c>
      <c r="P23" s="378"/>
      <c r="Q23" s="378">
        <v>13023053145</v>
      </c>
    </row>
    <row r="24" spans="1:17" ht="18.75">
      <c r="A24" s="240" t="s">
        <v>33</v>
      </c>
      <c r="C24" s="378">
        <v>16500000</v>
      </c>
      <c r="D24" s="378"/>
      <c r="E24" s="378">
        <v>240614772750</v>
      </c>
      <c r="F24" s="378"/>
      <c r="G24" s="378">
        <v>242254955250</v>
      </c>
      <c r="H24" s="378"/>
      <c r="I24" s="378">
        <v>-1640182500</v>
      </c>
      <c r="J24" s="378"/>
      <c r="K24" s="378">
        <v>16500000</v>
      </c>
      <c r="L24" s="378"/>
      <c r="M24" s="378">
        <v>240614772750</v>
      </c>
      <c r="N24" s="378"/>
      <c r="O24" s="378">
        <v>259869785657</v>
      </c>
      <c r="P24" s="378"/>
      <c r="Q24" s="378">
        <v>-19255012907</v>
      </c>
    </row>
    <row r="25" spans="1:17" ht="30">
      <c r="A25" s="241" t="s">
        <v>34</v>
      </c>
      <c r="C25" s="378">
        <v>26512314</v>
      </c>
      <c r="D25" s="378"/>
      <c r="E25" s="378">
        <v>157863848733</v>
      </c>
      <c r="F25" s="378"/>
      <c r="G25" s="378">
        <v>151204336137</v>
      </c>
      <c r="H25" s="378"/>
      <c r="I25" s="378">
        <v>6659512596</v>
      </c>
      <c r="J25" s="378"/>
      <c r="K25" s="378">
        <v>26512314</v>
      </c>
      <c r="L25" s="378"/>
      <c r="M25" s="378">
        <v>157863848733</v>
      </c>
      <c r="N25" s="378"/>
      <c r="O25" s="378">
        <v>151204336137</v>
      </c>
      <c r="P25" s="378"/>
      <c r="Q25" s="378">
        <v>6659512596</v>
      </c>
    </row>
    <row r="26" spans="1:17" ht="18.75">
      <c r="A26" s="242" t="s">
        <v>35</v>
      </c>
      <c r="C26" s="378">
        <v>4000000</v>
      </c>
      <c r="D26" s="378"/>
      <c r="E26" s="378">
        <v>36700326000</v>
      </c>
      <c r="F26" s="378"/>
      <c r="G26" s="378">
        <v>40477716000</v>
      </c>
      <c r="H26" s="378"/>
      <c r="I26" s="378">
        <v>-3777390000</v>
      </c>
      <c r="J26" s="378"/>
      <c r="K26" s="378">
        <v>4000000</v>
      </c>
      <c r="L26" s="378"/>
      <c r="M26" s="378">
        <v>36700326000</v>
      </c>
      <c r="N26" s="378"/>
      <c r="O26" s="378">
        <v>44612811545</v>
      </c>
      <c r="P26" s="378"/>
      <c r="Q26" s="378">
        <v>-7912485545</v>
      </c>
    </row>
    <row r="27" spans="1:17" ht="18.75">
      <c r="A27" s="243" t="s">
        <v>36</v>
      </c>
      <c r="C27" s="378">
        <v>500000</v>
      </c>
      <c r="D27" s="378"/>
      <c r="E27" s="378">
        <v>12525030000</v>
      </c>
      <c r="F27" s="378"/>
      <c r="G27" s="378">
        <v>11375546720</v>
      </c>
      <c r="H27" s="378"/>
      <c r="I27" s="378">
        <v>1149483280</v>
      </c>
      <c r="J27" s="378"/>
      <c r="K27" s="378">
        <v>500000</v>
      </c>
      <c r="L27" s="378"/>
      <c r="M27" s="378">
        <v>12525030000</v>
      </c>
      <c r="N27" s="378"/>
      <c r="O27" s="378">
        <v>11375546720</v>
      </c>
      <c r="P27" s="378"/>
      <c r="Q27" s="378">
        <v>1149483280</v>
      </c>
    </row>
    <row r="28" spans="1:17" ht="18.75">
      <c r="A28" s="244" t="s">
        <v>37</v>
      </c>
      <c r="C28" s="378">
        <v>7483934</v>
      </c>
      <c r="D28" s="378"/>
      <c r="E28" s="378">
        <v>96265895430</v>
      </c>
      <c r="F28" s="378"/>
      <c r="G28" s="378">
        <v>84734818311</v>
      </c>
      <c r="H28" s="378"/>
      <c r="I28" s="378">
        <v>11531077119</v>
      </c>
      <c r="J28" s="378"/>
      <c r="K28" s="378">
        <v>7483934</v>
      </c>
      <c r="L28" s="378"/>
      <c r="M28" s="378">
        <v>96265895430</v>
      </c>
      <c r="N28" s="378"/>
      <c r="O28" s="378">
        <v>75237178448</v>
      </c>
      <c r="P28" s="378"/>
      <c r="Q28" s="378">
        <v>21028716982</v>
      </c>
    </row>
    <row r="29" spans="1:17" ht="18.75">
      <c r="A29" s="245" t="s">
        <v>38</v>
      </c>
      <c r="C29" s="378">
        <v>0</v>
      </c>
      <c r="D29" s="378"/>
      <c r="E29" s="378">
        <v>0</v>
      </c>
      <c r="F29" s="378"/>
      <c r="G29" s="378">
        <v>-658559261</v>
      </c>
      <c r="H29" s="378"/>
      <c r="I29" s="378">
        <v>658559261</v>
      </c>
      <c r="J29" s="378"/>
      <c r="K29" s="378"/>
      <c r="L29" s="378"/>
      <c r="M29" s="378"/>
      <c r="N29" s="378"/>
      <c r="O29" s="378"/>
      <c r="P29" s="378"/>
      <c r="Q29" s="378"/>
    </row>
    <row r="30" spans="1:17" ht="18.75">
      <c r="A30" s="246" t="s">
        <v>39</v>
      </c>
      <c r="C30" s="378">
        <v>900000</v>
      </c>
      <c r="D30" s="378"/>
      <c r="E30" s="378">
        <v>21963534750</v>
      </c>
      <c r="F30" s="378"/>
      <c r="G30" s="378">
        <v>24226986600</v>
      </c>
      <c r="H30" s="378"/>
      <c r="I30" s="378">
        <v>-2263451850</v>
      </c>
      <c r="J30" s="378"/>
      <c r="K30" s="378">
        <v>900000</v>
      </c>
      <c r="L30" s="378"/>
      <c r="M30" s="378">
        <v>21963534750</v>
      </c>
      <c r="N30" s="378"/>
      <c r="O30" s="378">
        <v>17195076899</v>
      </c>
      <c r="P30" s="378"/>
      <c r="Q30" s="378">
        <v>4768457851</v>
      </c>
    </row>
    <row r="31" spans="1:17" ht="18.75">
      <c r="A31" s="247" t="s">
        <v>40</v>
      </c>
      <c r="C31" s="378">
        <v>418421</v>
      </c>
      <c r="D31" s="378"/>
      <c r="E31" s="378">
        <v>39180737414</v>
      </c>
      <c r="F31" s="378"/>
      <c r="G31" s="378">
        <v>38556840321</v>
      </c>
      <c r="H31" s="378"/>
      <c r="I31" s="378">
        <v>623897093</v>
      </c>
      <c r="J31" s="378"/>
      <c r="K31" s="378">
        <v>418421</v>
      </c>
      <c r="L31" s="378"/>
      <c r="M31" s="378">
        <v>39180737414</v>
      </c>
      <c r="N31" s="378"/>
      <c r="O31" s="378">
        <v>31889312364</v>
      </c>
      <c r="P31" s="378"/>
      <c r="Q31" s="378">
        <v>7291425050</v>
      </c>
    </row>
    <row r="32" spans="1:17" ht="30">
      <c r="A32" s="248" t="s">
        <v>41</v>
      </c>
      <c r="C32" s="378">
        <v>3000000</v>
      </c>
      <c r="D32" s="378"/>
      <c r="E32" s="378">
        <v>104226142500</v>
      </c>
      <c r="F32" s="378"/>
      <c r="G32" s="378">
        <v>103482196526</v>
      </c>
      <c r="H32" s="378"/>
      <c r="I32" s="378">
        <v>743945974</v>
      </c>
      <c r="J32" s="378"/>
      <c r="K32" s="378">
        <v>3000000</v>
      </c>
      <c r="L32" s="378"/>
      <c r="M32" s="378">
        <v>104226142500</v>
      </c>
      <c r="N32" s="378"/>
      <c r="O32" s="378">
        <v>100980139650</v>
      </c>
      <c r="P32" s="378"/>
      <c r="Q32" s="378">
        <v>3246002850</v>
      </c>
    </row>
    <row r="33" spans="1:17" ht="30">
      <c r="A33" s="249" t="s">
        <v>42</v>
      </c>
      <c r="C33" s="378">
        <v>18233449</v>
      </c>
      <c r="D33" s="378"/>
      <c r="E33" s="378">
        <v>155330907015</v>
      </c>
      <c r="F33" s="378"/>
      <c r="G33" s="378">
        <v>153200692713</v>
      </c>
      <c r="H33" s="378"/>
      <c r="I33" s="378">
        <v>2130214302</v>
      </c>
      <c r="J33" s="378"/>
      <c r="K33" s="378">
        <v>18233449</v>
      </c>
      <c r="L33" s="378"/>
      <c r="M33" s="378">
        <v>155330907015</v>
      </c>
      <c r="N33" s="378"/>
      <c r="O33" s="378">
        <v>137852850330</v>
      </c>
      <c r="P33" s="378"/>
      <c r="Q33" s="378">
        <v>17478056685</v>
      </c>
    </row>
    <row r="34" spans="1:17" ht="18.75">
      <c r="A34" s="250" t="s">
        <v>43</v>
      </c>
      <c r="C34" s="378">
        <v>10000000</v>
      </c>
      <c r="D34" s="378"/>
      <c r="E34" s="378">
        <v>137477115000</v>
      </c>
      <c r="F34" s="378"/>
      <c r="G34" s="378">
        <v>146883434624</v>
      </c>
      <c r="H34" s="378"/>
      <c r="I34" s="378">
        <v>-9406319624</v>
      </c>
      <c r="J34" s="378"/>
      <c r="K34" s="378">
        <v>10000000</v>
      </c>
      <c r="L34" s="378"/>
      <c r="M34" s="378">
        <v>137477115000</v>
      </c>
      <c r="N34" s="378"/>
      <c r="O34" s="378">
        <v>135253690172</v>
      </c>
      <c r="P34" s="378"/>
      <c r="Q34" s="378">
        <v>2223424828</v>
      </c>
    </row>
    <row r="35" spans="1:17" ht="18.75">
      <c r="A35" s="251" t="s">
        <v>44</v>
      </c>
      <c r="C35" s="378">
        <v>25072151</v>
      </c>
      <c r="D35" s="378"/>
      <c r="E35" s="378">
        <v>287860323153</v>
      </c>
      <c r="F35" s="378"/>
      <c r="G35" s="378">
        <v>312783294854</v>
      </c>
      <c r="H35" s="378"/>
      <c r="I35" s="378">
        <v>-24922971701</v>
      </c>
      <c r="J35" s="378"/>
      <c r="K35" s="378">
        <v>25072151</v>
      </c>
      <c r="L35" s="378"/>
      <c r="M35" s="378">
        <v>287860323153</v>
      </c>
      <c r="N35" s="378"/>
      <c r="O35" s="378">
        <v>273636463323</v>
      </c>
      <c r="P35" s="378"/>
      <c r="Q35" s="378">
        <v>14223859830</v>
      </c>
    </row>
    <row r="36" spans="1:17" ht="18.75">
      <c r="A36" s="252" t="s">
        <v>45</v>
      </c>
      <c r="C36" s="378">
        <v>4800000</v>
      </c>
      <c r="D36" s="378"/>
      <c r="E36" s="378">
        <v>24238915200</v>
      </c>
      <c r="F36" s="378"/>
      <c r="G36" s="378">
        <v>27244922400</v>
      </c>
      <c r="H36" s="378"/>
      <c r="I36" s="378">
        <v>-3006007200</v>
      </c>
      <c r="J36" s="378"/>
      <c r="K36" s="378">
        <v>4800000</v>
      </c>
      <c r="L36" s="378"/>
      <c r="M36" s="378">
        <v>24238915200</v>
      </c>
      <c r="N36" s="378"/>
      <c r="O36" s="378">
        <v>30336781200</v>
      </c>
      <c r="P36" s="378"/>
      <c r="Q36" s="378">
        <v>-6097866000</v>
      </c>
    </row>
    <row r="37" spans="1:17" ht="18.75">
      <c r="A37" s="253" t="s">
        <v>46</v>
      </c>
      <c r="C37" s="378">
        <v>0</v>
      </c>
      <c r="D37" s="378"/>
      <c r="E37" s="378">
        <v>0</v>
      </c>
      <c r="F37" s="378"/>
      <c r="G37" s="378">
        <v>3601378438</v>
      </c>
      <c r="H37" s="378"/>
      <c r="I37" s="378">
        <v>-3601378438</v>
      </c>
      <c r="J37" s="378"/>
      <c r="K37" s="378">
        <v>0</v>
      </c>
      <c r="L37" s="378"/>
      <c r="M37" s="378">
        <v>0</v>
      </c>
      <c r="N37" s="378"/>
      <c r="O37" s="378">
        <v>0</v>
      </c>
      <c r="P37" s="378"/>
      <c r="Q37" s="378">
        <v>0</v>
      </c>
    </row>
    <row r="38" spans="1:17" ht="18.75">
      <c r="A38" s="254" t="s">
        <v>47</v>
      </c>
      <c r="C38" s="378">
        <v>4500000</v>
      </c>
      <c r="D38" s="378"/>
      <c r="E38" s="378">
        <v>30417930000</v>
      </c>
      <c r="F38" s="378"/>
      <c r="G38" s="378">
        <v>37038303000</v>
      </c>
      <c r="H38" s="378"/>
      <c r="I38" s="378">
        <v>-6620373000</v>
      </c>
      <c r="J38" s="378"/>
      <c r="K38" s="378">
        <v>4500000</v>
      </c>
      <c r="L38" s="378"/>
      <c r="M38" s="378">
        <v>30417930000</v>
      </c>
      <c r="N38" s="378"/>
      <c r="O38" s="378">
        <v>36456783749</v>
      </c>
      <c r="P38" s="378"/>
      <c r="Q38" s="378">
        <v>-6038853749</v>
      </c>
    </row>
    <row r="39" spans="1:17" ht="18.75">
      <c r="A39" s="255" t="s">
        <v>48</v>
      </c>
      <c r="C39" s="378">
        <v>0</v>
      </c>
      <c r="D39" s="378"/>
      <c r="E39" s="378">
        <v>0</v>
      </c>
      <c r="F39" s="378"/>
      <c r="G39" s="378">
        <v>26221231098</v>
      </c>
      <c r="H39" s="378"/>
      <c r="I39" s="378">
        <v>-26221231098</v>
      </c>
      <c r="J39" s="378"/>
      <c r="K39" s="378">
        <v>0</v>
      </c>
      <c r="L39" s="378"/>
      <c r="M39" s="378">
        <v>0</v>
      </c>
      <c r="N39" s="378"/>
      <c r="O39" s="378">
        <v>0</v>
      </c>
      <c r="P39" s="378"/>
      <c r="Q39" s="378">
        <v>0</v>
      </c>
    </row>
    <row r="40" spans="1:17" ht="18.75">
      <c r="A40" s="256" t="s">
        <v>49</v>
      </c>
      <c r="C40" s="378">
        <v>14400000</v>
      </c>
      <c r="D40" s="378"/>
      <c r="E40" s="378">
        <v>104494536000</v>
      </c>
      <c r="F40" s="378"/>
      <c r="G40" s="378">
        <v>107946539239</v>
      </c>
      <c r="H40" s="378"/>
      <c r="I40" s="378">
        <v>-3452003239</v>
      </c>
      <c r="J40" s="378"/>
      <c r="K40" s="378">
        <v>14400000</v>
      </c>
      <c r="L40" s="378"/>
      <c r="M40" s="378">
        <v>104494536000</v>
      </c>
      <c r="N40" s="378"/>
      <c r="O40" s="378">
        <v>96836374799</v>
      </c>
      <c r="P40" s="378"/>
      <c r="Q40" s="378">
        <v>7658161201</v>
      </c>
    </row>
    <row r="41" spans="1:17" ht="18.75">
      <c r="A41" s="257" t="s">
        <v>50</v>
      </c>
      <c r="C41" s="378">
        <v>1500000</v>
      </c>
      <c r="D41" s="378"/>
      <c r="E41" s="378">
        <v>26556045750</v>
      </c>
      <c r="F41" s="378"/>
      <c r="G41" s="378">
        <v>25512293250</v>
      </c>
      <c r="H41" s="378"/>
      <c r="I41" s="378">
        <v>1043752500</v>
      </c>
      <c r="J41" s="378"/>
      <c r="K41" s="378">
        <v>1500000</v>
      </c>
      <c r="L41" s="378"/>
      <c r="M41" s="378">
        <v>26556045750</v>
      </c>
      <c r="N41" s="378"/>
      <c r="O41" s="378">
        <v>26851315357</v>
      </c>
      <c r="P41" s="378"/>
      <c r="Q41" s="378">
        <v>-295269607</v>
      </c>
    </row>
    <row r="42" spans="1:17" ht="18.75">
      <c r="A42" s="258" t="s">
        <v>51</v>
      </c>
      <c r="C42" s="378">
        <v>8994431</v>
      </c>
      <c r="D42" s="378"/>
      <c r="E42" s="378">
        <v>61513489253</v>
      </c>
      <c r="F42" s="378"/>
      <c r="G42" s="378">
        <v>58294760164</v>
      </c>
      <c r="H42" s="378"/>
      <c r="I42" s="378">
        <v>3218729089</v>
      </c>
      <c r="J42" s="378"/>
      <c r="K42" s="378">
        <v>8994431</v>
      </c>
      <c r="L42" s="378"/>
      <c r="M42" s="378">
        <v>61513489253</v>
      </c>
      <c r="N42" s="378"/>
      <c r="O42" s="378">
        <v>49170522886</v>
      </c>
      <c r="P42" s="378"/>
      <c r="Q42" s="378">
        <v>12342966367</v>
      </c>
    </row>
    <row r="43" spans="1:17" ht="18.75">
      <c r="A43" s="259" t="s">
        <v>52</v>
      </c>
      <c r="C43" s="378">
        <v>2450000</v>
      </c>
      <c r="D43" s="378"/>
      <c r="E43" s="378">
        <v>36555691725</v>
      </c>
      <c r="F43" s="378"/>
      <c r="G43" s="378">
        <v>35727648075</v>
      </c>
      <c r="H43" s="378"/>
      <c r="I43" s="378">
        <v>828043650</v>
      </c>
      <c r="J43" s="378"/>
      <c r="K43" s="378">
        <v>2450000</v>
      </c>
      <c r="L43" s="378"/>
      <c r="M43" s="378">
        <v>36555691725</v>
      </c>
      <c r="N43" s="378"/>
      <c r="O43" s="378">
        <v>29858279850</v>
      </c>
      <c r="P43" s="378"/>
      <c r="Q43" s="378">
        <v>6697411875</v>
      </c>
    </row>
    <row r="44" spans="1:17" ht="18.75">
      <c r="A44" s="260" t="s">
        <v>53</v>
      </c>
      <c r="C44" s="378">
        <v>1500000</v>
      </c>
      <c r="D44" s="378"/>
      <c r="E44" s="378">
        <v>32087934000</v>
      </c>
      <c r="F44" s="378"/>
      <c r="G44" s="378">
        <v>33728116500</v>
      </c>
      <c r="H44" s="378"/>
      <c r="I44" s="378">
        <v>-1640182500</v>
      </c>
      <c r="J44" s="378"/>
      <c r="K44" s="378">
        <v>1500000</v>
      </c>
      <c r="L44" s="378"/>
      <c r="M44" s="378">
        <v>32087934000</v>
      </c>
      <c r="N44" s="378"/>
      <c r="O44" s="378">
        <v>19290215935</v>
      </c>
      <c r="P44" s="378"/>
      <c r="Q44" s="378">
        <v>12797718065</v>
      </c>
    </row>
    <row r="45" spans="1:17" ht="18.75">
      <c r="A45" s="261" t="s">
        <v>54</v>
      </c>
      <c r="C45" s="378">
        <v>19700003</v>
      </c>
      <c r="D45" s="378"/>
      <c r="E45" s="378">
        <v>106922022383</v>
      </c>
      <c r="F45" s="378"/>
      <c r="G45" s="378">
        <v>110551813724</v>
      </c>
      <c r="H45" s="378"/>
      <c r="I45" s="378">
        <v>-3629791341</v>
      </c>
      <c r="J45" s="378"/>
      <c r="K45" s="378">
        <v>19700003</v>
      </c>
      <c r="L45" s="378"/>
      <c r="M45" s="378">
        <v>106922022383</v>
      </c>
      <c r="N45" s="378"/>
      <c r="O45" s="378">
        <v>98011870380</v>
      </c>
      <c r="P45" s="378"/>
      <c r="Q45" s="378">
        <v>8910152003</v>
      </c>
    </row>
    <row r="46" spans="1:17" ht="18.75">
      <c r="A46" s="262" t="s">
        <v>55</v>
      </c>
      <c r="C46" s="378">
        <v>4800000</v>
      </c>
      <c r="D46" s="378"/>
      <c r="E46" s="378">
        <v>147294352800</v>
      </c>
      <c r="F46" s="378"/>
      <c r="G46" s="378">
        <v>147914640000</v>
      </c>
      <c r="H46" s="378"/>
      <c r="I46" s="378">
        <v>-620287200</v>
      </c>
      <c r="J46" s="378"/>
      <c r="K46" s="378">
        <v>4800000</v>
      </c>
      <c r="L46" s="378"/>
      <c r="M46" s="378">
        <v>147294352800</v>
      </c>
      <c r="N46" s="378"/>
      <c r="O46" s="378">
        <v>168097831199</v>
      </c>
      <c r="P46" s="378"/>
      <c r="Q46" s="378">
        <v>-20803478399</v>
      </c>
    </row>
    <row r="47" spans="1:17" ht="18.75">
      <c r="A47" s="263" t="s">
        <v>56</v>
      </c>
      <c r="C47" s="378">
        <v>0</v>
      </c>
      <c r="D47" s="378"/>
      <c r="E47" s="378">
        <v>0</v>
      </c>
      <c r="F47" s="378"/>
      <c r="G47" s="378">
        <v>-14372812181</v>
      </c>
      <c r="H47" s="378"/>
      <c r="I47" s="378">
        <v>14372812181</v>
      </c>
      <c r="J47" s="378"/>
      <c r="K47" s="378">
        <v>0</v>
      </c>
      <c r="L47" s="378"/>
      <c r="M47" s="378">
        <v>0</v>
      </c>
      <c r="N47" s="378"/>
      <c r="O47" s="378">
        <v>0</v>
      </c>
      <c r="P47" s="378"/>
      <c r="Q47" s="378">
        <v>0</v>
      </c>
    </row>
    <row r="48" spans="1:17" ht="18.75">
      <c r="A48" s="264" t="s">
        <v>57</v>
      </c>
      <c r="C48" s="378">
        <v>10000000</v>
      </c>
      <c r="D48" s="378"/>
      <c r="E48" s="378">
        <v>166503375000</v>
      </c>
      <c r="F48" s="378"/>
      <c r="G48" s="378">
        <v>167596830000</v>
      </c>
      <c r="H48" s="378"/>
      <c r="I48" s="378">
        <v>-1093455000</v>
      </c>
      <c r="J48" s="378"/>
      <c r="K48" s="378">
        <v>10000000</v>
      </c>
      <c r="L48" s="378"/>
      <c r="M48" s="378">
        <v>166503375000</v>
      </c>
      <c r="N48" s="378"/>
      <c r="O48" s="378">
        <v>142310908977</v>
      </c>
      <c r="P48" s="378"/>
      <c r="Q48" s="378">
        <v>24192466023</v>
      </c>
    </row>
    <row r="49" spans="1:17" ht="30">
      <c r="A49" s="265" t="s">
        <v>58</v>
      </c>
      <c r="C49" s="378">
        <v>1400000</v>
      </c>
      <c r="D49" s="378"/>
      <c r="E49" s="378">
        <v>33594913800</v>
      </c>
      <c r="F49" s="378"/>
      <c r="G49" s="378">
        <v>30936824100</v>
      </c>
      <c r="H49" s="378"/>
      <c r="I49" s="378">
        <v>2658089700</v>
      </c>
      <c r="J49" s="378"/>
      <c r="K49" s="378">
        <v>1400000</v>
      </c>
      <c r="L49" s="378"/>
      <c r="M49" s="378">
        <v>33594913800</v>
      </c>
      <c r="N49" s="378"/>
      <c r="O49" s="378">
        <v>26429802236</v>
      </c>
      <c r="P49" s="378"/>
      <c r="Q49" s="378">
        <v>7165111564</v>
      </c>
    </row>
    <row r="50" spans="1:17" ht="30">
      <c r="A50" s="266" t="s">
        <v>59</v>
      </c>
      <c r="C50" s="378">
        <v>1400000</v>
      </c>
      <c r="D50" s="378"/>
      <c r="E50" s="378">
        <v>13067781300</v>
      </c>
      <c r="F50" s="378"/>
      <c r="G50" s="378">
        <v>13157936568</v>
      </c>
      <c r="H50" s="378"/>
      <c r="I50" s="378">
        <v>-90155268</v>
      </c>
      <c r="J50" s="378"/>
      <c r="K50" s="378">
        <v>1400000</v>
      </c>
      <c r="L50" s="378"/>
      <c r="M50" s="378">
        <v>13067781300</v>
      </c>
      <c r="N50" s="378"/>
      <c r="O50" s="378">
        <v>13157936568</v>
      </c>
      <c r="P50" s="378"/>
      <c r="Q50" s="378">
        <v>-90155268</v>
      </c>
    </row>
    <row r="51" spans="1:17" ht="18.75">
      <c r="A51" s="267" t="s">
        <v>60</v>
      </c>
      <c r="C51" s="378">
        <v>0</v>
      </c>
      <c r="D51" s="378"/>
      <c r="E51" s="378">
        <v>0</v>
      </c>
      <c r="F51" s="378"/>
      <c r="G51" s="378">
        <v>74163834076</v>
      </c>
      <c r="H51" s="378"/>
      <c r="I51" s="378">
        <v>-74163834076</v>
      </c>
      <c r="J51" s="378"/>
      <c r="K51" s="378">
        <v>0</v>
      </c>
      <c r="L51" s="378"/>
      <c r="M51" s="378">
        <v>0</v>
      </c>
      <c r="N51" s="378"/>
      <c r="O51" s="378">
        <v>0</v>
      </c>
      <c r="P51" s="378"/>
      <c r="Q51" s="378">
        <v>0</v>
      </c>
    </row>
    <row r="52" spans="1:17" ht="30">
      <c r="A52" s="268" t="s">
        <v>61</v>
      </c>
      <c r="C52" s="378">
        <v>0</v>
      </c>
      <c r="D52" s="378"/>
      <c r="E52" s="378">
        <v>1</v>
      </c>
      <c r="F52" s="378"/>
      <c r="G52" s="378">
        <v>1</v>
      </c>
      <c r="H52" s="378"/>
      <c r="I52" s="378">
        <v>0</v>
      </c>
      <c r="J52" s="378"/>
      <c r="K52" s="378">
        <v>0</v>
      </c>
      <c r="L52" s="378"/>
      <c r="M52" s="378">
        <v>1</v>
      </c>
      <c r="N52" s="378"/>
      <c r="O52" s="378">
        <v>1</v>
      </c>
      <c r="P52" s="378"/>
      <c r="Q52" s="378">
        <v>0</v>
      </c>
    </row>
    <row r="53" spans="1:17" ht="18.75">
      <c r="A53" s="269" t="s">
        <v>62</v>
      </c>
      <c r="C53" s="378">
        <v>23692722</v>
      </c>
      <c r="D53" s="378"/>
      <c r="E53" s="378">
        <v>42086977793</v>
      </c>
      <c r="F53" s="378"/>
      <c r="G53" s="378">
        <v>45525533338</v>
      </c>
      <c r="H53" s="378"/>
      <c r="I53" s="378">
        <v>-3438555545</v>
      </c>
      <c r="J53" s="378"/>
      <c r="K53" s="378">
        <v>23692722</v>
      </c>
      <c r="L53" s="378"/>
      <c r="M53" s="378">
        <v>42086977793</v>
      </c>
      <c r="N53" s="378"/>
      <c r="O53" s="378">
        <v>42989353906</v>
      </c>
      <c r="P53" s="378"/>
      <c r="Q53" s="378">
        <v>-902376113</v>
      </c>
    </row>
    <row r="54" spans="1:17" ht="18.75">
      <c r="A54" s="270" t="s">
        <v>63</v>
      </c>
      <c r="C54" s="378">
        <v>10449077</v>
      </c>
      <c r="D54" s="378"/>
      <c r="E54" s="378">
        <v>105219347567</v>
      </c>
      <c r="F54" s="378"/>
      <c r="G54" s="378">
        <v>111243752463</v>
      </c>
      <c r="H54" s="378"/>
      <c r="I54" s="378">
        <v>-6024404896</v>
      </c>
      <c r="J54" s="378"/>
      <c r="K54" s="378">
        <v>10449077</v>
      </c>
      <c r="L54" s="378"/>
      <c r="M54" s="378">
        <v>105219347567</v>
      </c>
      <c r="N54" s="378"/>
      <c r="O54" s="378">
        <v>95818732203</v>
      </c>
      <c r="P54" s="378"/>
      <c r="Q54" s="378">
        <v>9400615364</v>
      </c>
    </row>
    <row r="55" spans="1:17" ht="19.5" thickBot="1">
      <c r="A55" s="271" t="s">
        <v>64</v>
      </c>
      <c r="C55" s="379">
        <f>SUM(C9:$C$54)</f>
        <v>445174339</v>
      </c>
      <c r="D55" s="378"/>
      <c r="E55" s="379">
        <f>SUM(E9:$E$54)</f>
        <v>3215105474040</v>
      </c>
      <c r="F55" s="378"/>
      <c r="G55" s="379">
        <f>SUM(G9:$G$54)</f>
        <v>3394609612266</v>
      </c>
      <c r="H55" s="378"/>
      <c r="I55" s="379">
        <f>SUM(I9:$I$54)</f>
        <v>-179504138226</v>
      </c>
      <c r="J55" s="378"/>
      <c r="K55" s="379">
        <f>SUM(K9:$K$54)</f>
        <v>445174339</v>
      </c>
      <c r="L55" s="378"/>
      <c r="M55" s="379">
        <f>SUM(M9:$M$54)</f>
        <v>3215105474040</v>
      </c>
      <c r="N55" s="378"/>
      <c r="O55" s="379">
        <f>SUM(O9:$O$54)</f>
        <v>2947281490106</v>
      </c>
      <c r="P55" s="378"/>
      <c r="Q55" s="379">
        <f>SUM(Q9:$Q$54)</f>
        <v>267823983934</v>
      </c>
    </row>
    <row r="56" spans="1:17" ht="15.75" thickTop="1">
      <c r="C56" s="272"/>
      <c r="E56" s="273"/>
      <c r="G56" s="274"/>
      <c r="I56" s="275"/>
      <c r="K56" s="276"/>
      <c r="M56" s="277"/>
      <c r="O56" s="278"/>
      <c r="Q56" s="279"/>
    </row>
    <row r="58" spans="1:17">
      <c r="A58" s="464" t="s">
        <v>148</v>
      </c>
      <c r="B58" s="456"/>
      <c r="C58" s="456"/>
      <c r="D58" s="456"/>
      <c r="E58" s="456"/>
      <c r="F58" s="456"/>
      <c r="G58" s="456"/>
      <c r="H58" s="456"/>
      <c r="I58" s="456"/>
      <c r="J58" s="456"/>
      <c r="K58" s="456"/>
      <c r="L58" s="456"/>
      <c r="M58" s="456"/>
      <c r="N58" s="456"/>
      <c r="O58" s="456"/>
      <c r="P58" s="456"/>
      <c r="Q58" s="457"/>
    </row>
    <row r="60" spans="1:17">
      <c r="I60" s="395"/>
      <c r="Q60" s="384"/>
    </row>
    <row r="61" spans="1:17">
      <c r="I61" s="383"/>
      <c r="M61" s="383"/>
      <c r="Q61" s="384"/>
    </row>
  </sheetData>
  <mergeCells count="7">
    <mergeCell ref="A58:Q5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71"/>
  <sheetViews>
    <sheetView rightToLeft="1" view="pageBreakPreview" topLeftCell="B1" zoomScale="110" zoomScaleNormal="100" zoomScaleSheetLayoutView="110" workbookViewId="0">
      <selection activeCell="X8" sqref="X8"/>
    </sheetView>
  </sheetViews>
  <sheetFormatPr defaultRowHeight="18"/>
  <cols>
    <col min="1" max="1" width="22.42578125" bestFit="1" customWidth="1"/>
    <col min="2" max="2" width="1.42578125" customWidth="1"/>
    <col min="3" max="3" width="18.42578125" bestFit="1" customWidth="1"/>
    <col min="4" max="4" width="1.42578125" customWidth="1"/>
    <col min="5" max="5" width="19.7109375" bestFit="1" customWidth="1"/>
    <col min="6" max="6" width="1.42578125" customWidth="1"/>
    <col min="7" max="7" width="18.42578125" bestFit="1" customWidth="1"/>
    <col min="8" max="8" width="1.42578125" customWidth="1"/>
    <col min="9" max="9" width="18.42578125" bestFit="1" customWidth="1"/>
    <col min="10" max="10" width="1.42578125" customWidth="1"/>
    <col min="11" max="11" width="10.5703125" style="398" bestFit="1" customWidth="1"/>
    <col min="12" max="12" width="1.42578125" customWidth="1"/>
    <col min="13" max="13" width="19.7109375" bestFit="1" customWidth="1"/>
    <col min="14" max="14" width="1.42578125" customWidth="1"/>
    <col min="15" max="15" width="19.7109375" bestFit="1" customWidth="1"/>
    <col min="16" max="16" width="1.42578125" customWidth="1"/>
    <col min="17" max="17" width="18.42578125" bestFit="1" customWidth="1"/>
    <col min="18" max="18" width="1.42578125" customWidth="1"/>
    <col min="19" max="19" width="19.7109375" bestFit="1" customWidth="1"/>
    <col min="20" max="20" width="1.42578125" customWidth="1"/>
    <col min="21" max="21" width="10.5703125" style="398" bestFit="1" customWidth="1"/>
    <col min="22" max="22" width="14.85546875" bestFit="1" customWidth="1"/>
    <col min="23" max="23" width="14.42578125" bestFit="1" customWidth="1"/>
  </cols>
  <sheetData>
    <row r="1" spans="1:23" ht="20.100000000000001" customHeight="1">
      <c r="A1" s="471" t="s">
        <v>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</row>
    <row r="2" spans="1:23" ht="20.100000000000001" customHeight="1">
      <c r="A2" s="472" t="s">
        <v>89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</row>
    <row r="3" spans="1:23" ht="20.100000000000001" customHeight="1">
      <c r="A3" s="473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</row>
    <row r="5" spans="1:23" ht="15.75">
      <c r="A5" s="474" t="s">
        <v>151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W5" s="386"/>
    </row>
    <row r="6" spans="1:23">
      <c r="W6" s="386"/>
    </row>
    <row r="7" spans="1:23" ht="15.75">
      <c r="C7" s="475" t="s">
        <v>105</v>
      </c>
      <c r="D7" s="411"/>
      <c r="E7" s="411"/>
      <c r="F7" s="411"/>
      <c r="G7" s="411"/>
      <c r="H7" s="411"/>
      <c r="I7" s="411"/>
      <c r="J7" s="411"/>
      <c r="K7" s="411"/>
      <c r="M7" s="476" t="s">
        <v>7</v>
      </c>
      <c r="N7" s="411"/>
      <c r="O7" s="411"/>
      <c r="P7" s="411"/>
      <c r="Q7" s="411"/>
      <c r="R7" s="411"/>
      <c r="S7" s="411"/>
      <c r="T7" s="411"/>
      <c r="U7" s="411"/>
      <c r="W7" s="386"/>
    </row>
    <row r="8" spans="1:23" ht="63">
      <c r="A8" s="280" t="s">
        <v>152</v>
      </c>
      <c r="C8" s="281" t="s">
        <v>103</v>
      </c>
      <c r="E8" s="282" t="s">
        <v>153</v>
      </c>
      <c r="G8" s="283" t="s">
        <v>154</v>
      </c>
      <c r="I8" s="284" t="s">
        <v>155</v>
      </c>
      <c r="K8" s="396" t="s">
        <v>156</v>
      </c>
      <c r="M8" s="285" t="s">
        <v>103</v>
      </c>
      <c r="O8" s="286" t="s">
        <v>153</v>
      </c>
      <c r="Q8" s="287" t="s">
        <v>154</v>
      </c>
      <c r="S8" s="288" t="s">
        <v>155</v>
      </c>
      <c r="U8" s="396" t="s">
        <v>156</v>
      </c>
      <c r="V8" s="399"/>
      <c r="W8" s="386"/>
    </row>
    <row r="9" spans="1:23" ht="18.75">
      <c r="A9" s="289" t="s">
        <v>17</v>
      </c>
      <c r="C9" s="378">
        <v>4250000000</v>
      </c>
      <c r="D9" s="378"/>
      <c r="E9" s="378">
        <v>1769456250</v>
      </c>
      <c r="F9" s="378"/>
      <c r="G9" s="378">
        <v>7654600000</v>
      </c>
      <c r="H9" s="378"/>
      <c r="I9" s="378">
        <v>13674056250</v>
      </c>
      <c r="K9" s="380">
        <v>-0.17935352159149737</v>
      </c>
      <c r="M9" s="378">
        <v>4250000000</v>
      </c>
      <c r="N9" s="378"/>
      <c r="O9" s="378">
        <v>1769456250</v>
      </c>
      <c r="P9" s="378"/>
      <c r="Q9" s="378">
        <v>7654600000</v>
      </c>
      <c r="R9" s="378"/>
      <c r="S9" s="378">
        <f>M9+O9+Q9</f>
        <v>13674056250</v>
      </c>
      <c r="U9" s="380">
        <v>3.71734637734525E-2</v>
      </c>
      <c r="V9" s="386"/>
      <c r="W9" s="388"/>
    </row>
    <row r="10" spans="1:23" ht="18.75">
      <c r="A10" s="290" t="s">
        <v>157</v>
      </c>
      <c r="C10" s="378">
        <v>0</v>
      </c>
      <c r="D10" s="378"/>
      <c r="E10" s="378">
        <v>-43631419149</v>
      </c>
      <c r="F10" s="378"/>
      <c r="G10" s="378">
        <v>0</v>
      </c>
      <c r="H10" s="378"/>
      <c r="I10" s="378">
        <v>-43631419149</v>
      </c>
      <c r="K10" s="380">
        <v>0.57228437073365435</v>
      </c>
      <c r="M10" s="378">
        <v>0</v>
      </c>
      <c r="N10" s="378"/>
      <c r="O10" s="378">
        <v>112737935398</v>
      </c>
      <c r="P10" s="378"/>
      <c r="Q10" s="378">
        <v>5539416695</v>
      </c>
      <c r="R10" s="378"/>
      <c r="S10" s="378">
        <f t="shared" ref="S10:S67" si="0">M10+O10+Q10</f>
        <v>118277352093</v>
      </c>
      <c r="U10" s="380">
        <v>0.32154166860685701</v>
      </c>
      <c r="V10" s="386"/>
      <c r="W10" s="388"/>
    </row>
    <row r="11" spans="1:23" ht="18.75">
      <c r="A11" s="291" t="s">
        <v>20</v>
      </c>
      <c r="C11" s="378">
        <v>0</v>
      </c>
      <c r="D11" s="378"/>
      <c r="E11" s="378">
        <v>3760491150</v>
      </c>
      <c r="F11" s="378"/>
      <c r="G11" s="378">
        <v>0</v>
      </c>
      <c r="H11" s="378"/>
      <c r="I11" s="378">
        <v>3760491150</v>
      </c>
      <c r="K11" s="380">
        <v>-4.9323866915214697E-2</v>
      </c>
      <c r="M11" s="378">
        <v>0</v>
      </c>
      <c r="N11" s="378"/>
      <c r="O11" s="378">
        <v>10506114450</v>
      </c>
      <c r="P11" s="378"/>
      <c r="Q11" s="378">
        <v>769288639</v>
      </c>
      <c r="R11" s="378"/>
      <c r="S11" s="378">
        <f t="shared" si="0"/>
        <v>11275403089</v>
      </c>
      <c r="U11" s="380">
        <v>3.0652630104546771E-2</v>
      </c>
      <c r="V11" s="386"/>
      <c r="W11" s="388"/>
    </row>
    <row r="12" spans="1:23" ht="18.75">
      <c r="A12" s="292" t="s">
        <v>23</v>
      </c>
      <c r="C12" s="378">
        <v>0</v>
      </c>
      <c r="D12" s="378"/>
      <c r="E12" s="378">
        <v>-9462951372</v>
      </c>
      <c r="F12" s="378"/>
      <c r="G12" s="378">
        <v>0</v>
      </c>
      <c r="H12" s="378"/>
      <c r="I12" s="378">
        <v>-9462951372</v>
      </c>
      <c r="K12" s="380">
        <v>0.12411925343785912</v>
      </c>
      <c r="M12" s="378">
        <v>0</v>
      </c>
      <c r="N12" s="378"/>
      <c r="O12" s="378">
        <v>-4415422307</v>
      </c>
      <c r="P12" s="378"/>
      <c r="Q12" s="378">
        <v>0</v>
      </c>
      <c r="R12" s="378"/>
      <c r="S12" s="378">
        <f t="shared" si="0"/>
        <v>-4415422307</v>
      </c>
      <c r="U12" s="380">
        <v>-1.2003500510227796E-2</v>
      </c>
      <c r="V12" s="386"/>
      <c r="W12" s="388"/>
    </row>
    <row r="13" spans="1:23" ht="18.75">
      <c r="A13" s="293" t="s">
        <v>24</v>
      </c>
      <c r="C13" s="378">
        <v>0</v>
      </c>
      <c r="D13" s="378"/>
      <c r="E13" s="378">
        <v>-1227852310</v>
      </c>
      <c r="F13" s="378"/>
      <c r="G13" s="378">
        <v>0</v>
      </c>
      <c r="H13" s="378"/>
      <c r="I13" s="378">
        <v>-1227852310</v>
      </c>
      <c r="K13" s="380">
        <v>1.6104923935262801E-2</v>
      </c>
      <c r="M13" s="378">
        <v>0</v>
      </c>
      <c r="N13" s="378"/>
      <c r="O13" s="378">
        <v>5531365281</v>
      </c>
      <c r="P13" s="378"/>
      <c r="Q13" s="378">
        <v>765470289</v>
      </c>
      <c r="R13" s="378"/>
      <c r="S13" s="378">
        <f t="shared" si="0"/>
        <v>6296835570</v>
      </c>
      <c r="U13" s="380">
        <v>1.7118197019906373E-2</v>
      </c>
      <c r="V13" s="386"/>
      <c r="W13" s="388"/>
    </row>
    <row r="14" spans="1:23" ht="18.75">
      <c r="A14" s="294" t="s">
        <v>25</v>
      </c>
      <c r="C14" s="378">
        <v>1018120</v>
      </c>
      <c r="D14" s="378"/>
      <c r="E14" s="378">
        <v>0</v>
      </c>
      <c r="F14" s="378"/>
      <c r="G14" s="378">
        <v>105757215</v>
      </c>
      <c r="H14" s="378"/>
      <c r="I14" s="378">
        <v>106775335</v>
      </c>
      <c r="K14" s="380">
        <v>-1.4005012120205272E-3</v>
      </c>
      <c r="M14" s="378">
        <v>1018120</v>
      </c>
      <c r="N14" s="378"/>
      <c r="O14" s="378">
        <v>0</v>
      </c>
      <c r="P14" s="378"/>
      <c r="Q14" s="378">
        <v>105757215</v>
      </c>
      <c r="R14" s="378"/>
      <c r="S14" s="378">
        <f t="shared" si="0"/>
        <v>106775335</v>
      </c>
      <c r="U14" s="380">
        <v>2.902729793524694E-4</v>
      </c>
      <c r="V14" s="386"/>
      <c r="W14" s="388"/>
    </row>
    <row r="15" spans="1:23" ht="18.75">
      <c r="A15" s="295" t="s">
        <v>25</v>
      </c>
      <c r="C15" s="378">
        <v>0</v>
      </c>
      <c r="D15" s="378"/>
      <c r="E15" s="378">
        <v>174554</v>
      </c>
      <c r="F15" s="378"/>
      <c r="G15" s="378">
        <v>-23109</v>
      </c>
      <c r="H15" s="378"/>
      <c r="I15" s="378">
        <v>151445</v>
      </c>
      <c r="K15" s="380">
        <v>-1.9864035645914733E-6</v>
      </c>
      <c r="M15" s="378">
        <v>0</v>
      </c>
      <c r="N15" s="378"/>
      <c r="O15" s="378">
        <v>0</v>
      </c>
      <c r="P15" s="378"/>
      <c r="Q15" s="378">
        <v>-23109</v>
      </c>
      <c r="R15" s="378"/>
      <c r="S15" s="378">
        <f t="shared" si="0"/>
        <v>-23109</v>
      </c>
      <c r="U15" s="380">
        <v>-6.2822732233583867E-8</v>
      </c>
      <c r="V15" s="386"/>
      <c r="W15" s="388"/>
    </row>
    <row r="16" spans="1:23" ht="30">
      <c r="A16" s="296" t="s">
        <v>27</v>
      </c>
      <c r="C16" s="378">
        <v>0</v>
      </c>
      <c r="D16" s="378"/>
      <c r="E16" s="378">
        <v>-487084500</v>
      </c>
      <c r="F16" s="378"/>
      <c r="G16" s="378">
        <v>2396281500</v>
      </c>
      <c r="H16" s="378"/>
      <c r="I16" s="378">
        <v>1909197000</v>
      </c>
      <c r="K16" s="380">
        <v>-2.5041670086878718E-2</v>
      </c>
      <c r="M16" s="378">
        <v>0</v>
      </c>
      <c r="N16" s="378"/>
      <c r="O16" s="378">
        <v>0</v>
      </c>
      <c r="P16" s="378"/>
      <c r="Q16" s="378">
        <v>1909073730</v>
      </c>
      <c r="R16" s="378"/>
      <c r="S16" s="378">
        <f t="shared" si="0"/>
        <v>1909073730</v>
      </c>
      <c r="U16" s="380">
        <v>5.1898925853113148E-3</v>
      </c>
      <c r="V16" s="386"/>
      <c r="W16" s="388"/>
    </row>
    <row r="17" spans="1:23" ht="30">
      <c r="A17" s="297" t="s">
        <v>28</v>
      </c>
      <c r="C17" s="378">
        <v>10075855000</v>
      </c>
      <c r="D17" s="378"/>
      <c r="E17" s="378">
        <v>-11555196052</v>
      </c>
      <c r="F17" s="378"/>
      <c r="G17" s="378">
        <v>3263588257</v>
      </c>
      <c r="H17" s="378"/>
      <c r="I17" s="378">
        <v>1784247205</v>
      </c>
      <c r="K17" s="380">
        <v>-2.3402786543790639E-2</v>
      </c>
      <c r="M17" s="378">
        <v>10075855000</v>
      </c>
      <c r="N17" s="378"/>
      <c r="O17" s="378">
        <v>0</v>
      </c>
      <c r="P17" s="378"/>
      <c r="Q17" s="378">
        <v>9486781705</v>
      </c>
      <c r="R17" s="378"/>
      <c r="S17" s="378">
        <f t="shared" si="0"/>
        <v>19562636705</v>
      </c>
      <c r="U17" s="380">
        <v>5.3181803085425347E-2</v>
      </c>
      <c r="V17" s="386"/>
      <c r="W17" s="388"/>
    </row>
    <row r="18" spans="1:23" ht="18.75">
      <c r="A18" s="298" t="s">
        <v>29</v>
      </c>
      <c r="C18" s="378">
        <v>0</v>
      </c>
      <c r="D18" s="378"/>
      <c r="E18" s="378">
        <v>-4448632402</v>
      </c>
      <c r="F18" s="378"/>
      <c r="G18" s="378">
        <v>0</v>
      </c>
      <c r="H18" s="378"/>
      <c r="I18" s="378">
        <v>-4448632402</v>
      </c>
      <c r="K18" s="380">
        <v>5.834975906031846E-2</v>
      </c>
      <c r="M18" s="378">
        <v>4541072850</v>
      </c>
      <c r="N18" s="378"/>
      <c r="O18" s="378">
        <v>-1613290720</v>
      </c>
      <c r="P18" s="378"/>
      <c r="Q18" s="378">
        <v>-81819470</v>
      </c>
      <c r="R18" s="378"/>
      <c r="S18" s="378">
        <f t="shared" si="0"/>
        <v>2845962660</v>
      </c>
      <c r="U18" s="380">
        <v>7.7368622673399138E-3</v>
      </c>
      <c r="V18" s="386"/>
      <c r="W18" s="388"/>
    </row>
    <row r="19" spans="1:23" ht="30">
      <c r="A19" s="299" t="s">
        <v>30</v>
      </c>
      <c r="C19" s="378">
        <v>0</v>
      </c>
      <c r="D19" s="378"/>
      <c r="E19" s="378">
        <v>-79524000</v>
      </c>
      <c r="F19" s="378"/>
      <c r="G19" s="378">
        <v>0</v>
      </c>
      <c r="H19" s="378"/>
      <c r="I19" s="378">
        <v>-79524000</v>
      </c>
      <c r="K19" s="380">
        <v>1.0430635350825207E-3</v>
      </c>
      <c r="M19" s="378">
        <v>0</v>
      </c>
      <c r="N19" s="378"/>
      <c r="O19" s="378">
        <v>2185755075</v>
      </c>
      <c r="P19" s="378"/>
      <c r="Q19" s="378">
        <v>0</v>
      </c>
      <c r="R19" s="378"/>
      <c r="S19" s="378">
        <f t="shared" si="0"/>
        <v>2185755075</v>
      </c>
      <c r="U19" s="380">
        <v>5.9420617856645467E-3</v>
      </c>
      <c r="V19" s="386"/>
      <c r="W19" s="388"/>
    </row>
    <row r="20" spans="1:23" ht="18.75">
      <c r="A20" s="300" t="s">
        <v>31</v>
      </c>
      <c r="C20" s="378">
        <v>0</v>
      </c>
      <c r="D20" s="378"/>
      <c r="E20" s="378">
        <v>11332170000</v>
      </c>
      <c r="F20" s="378"/>
      <c r="G20" s="378">
        <v>0</v>
      </c>
      <c r="H20" s="378"/>
      <c r="I20" s="378">
        <v>11332170000</v>
      </c>
      <c r="K20" s="380">
        <v>-0.14863655374925919</v>
      </c>
      <c r="M20" s="378">
        <v>0</v>
      </c>
      <c r="N20" s="378"/>
      <c r="O20" s="378">
        <v>22261526125</v>
      </c>
      <c r="P20" s="378"/>
      <c r="Q20" s="378">
        <v>1481016653</v>
      </c>
      <c r="R20" s="378"/>
      <c r="S20" s="378">
        <f t="shared" si="0"/>
        <v>23742542778</v>
      </c>
      <c r="U20" s="380">
        <v>6.4545043380791228E-2</v>
      </c>
      <c r="V20" s="386"/>
      <c r="W20" s="388"/>
    </row>
    <row r="21" spans="1:23" ht="18.75">
      <c r="A21" s="301" t="s">
        <v>32</v>
      </c>
      <c r="C21" s="378">
        <v>0</v>
      </c>
      <c r="D21" s="378"/>
      <c r="E21" s="378">
        <v>4520087336</v>
      </c>
      <c r="F21" s="378"/>
      <c r="G21" s="378">
        <v>0</v>
      </c>
      <c r="H21" s="378"/>
      <c r="I21" s="378">
        <v>4520087336</v>
      </c>
      <c r="K21" s="380">
        <v>-5.9286986011391443E-2</v>
      </c>
      <c r="M21" s="378">
        <v>0</v>
      </c>
      <c r="N21" s="378"/>
      <c r="O21" s="378">
        <v>13023053145</v>
      </c>
      <c r="P21" s="378"/>
      <c r="Q21" s="378">
        <v>0</v>
      </c>
      <c r="R21" s="378"/>
      <c r="S21" s="378">
        <f t="shared" si="0"/>
        <v>13023053145</v>
      </c>
      <c r="U21" s="380">
        <v>3.5403686035400374E-2</v>
      </c>
      <c r="V21" s="386"/>
      <c r="W21" s="388"/>
    </row>
    <row r="22" spans="1:23" ht="18.75">
      <c r="A22" s="302" t="s">
        <v>33</v>
      </c>
      <c r="C22" s="378">
        <v>0</v>
      </c>
      <c r="D22" s="378"/>
      <c r="E22" s="378">
        <v>-1640182500</v>
      </c>
      <c r="F22" s="378"/>
      <c r="G22" s="378">
        <v>0</v>
      </c>
      <c r="H22" s="378"/>
      <c r="I22" s="378">
        <v>-1640182500</v>
      </c>
      <c r="K22" s="380">
        <v>2.1513185411076989E-2</v>
      </c>
      <c r="M22" s="378">
        <v>36091000000</v>
      </c>
      <c r="N22" s="378"/>
      <c r="O22" s="378">
        <v>-19255012907</v>
      </c>
      <c r="P22" s="378"/>
      <c r="Q22" s="378">
        <v>-4648618432</v>
      </c>
      <c r="R22" s="378"/>
      <c r="S22" s="378">
        <f t="shared" si="0"/>
        <v>12187368661</v>
      </c>
      <c r="U22" s="380">
        <v>3.3131844650221752E-2</v>
      </c>
      <c r="V22" s="386"/>
      <c r="W22" s="388"/>
    </row>
    <row r="23" spans="1:23" ht="30">
      <c r="A23" s="303" t="s">
        <v>34</v>
      </c>
      <c r="C23" s="378">
        <v>0</v>
      </c>
      <c r="D23" s="378"/>
      <c r="E23" s="378">
        <v>6659512596</v>
      </c>
      <c r="F23" s="378"/>
      <c r="G23" s="378">
        <v>0</v>
      </c>
      <c r="H23" s="378"/>
      <c r="I23" s="378">
        <v>6659512596</v>
      </c>
      <c r="K23" s="380">
        <v>-8.7348407402926584E-2</v>
      </c>
      <c r="M23" s="378">
        <v>0</v>
      </c>
      <c r="N23" s="378"/>
      <c r="O23" s="378">
        <v>6659512596</v>
      </c>
      <c r="P23" s="378"/>
      <c r="Q23" s="378">
        <v>-9752104118</v>
      </c>
      <c r="R23" s="378"/>
      <c r="S23" s="378">
        <f t="shared" si="0"/>
        <v>-3092591522</v>
      </c>
      <c r="U23" s="380">
        <v>-8.4073326017766927E-3</v>
      </c>
      <c r="V23" s="386"/>
      <c r="W23" s="388"/>
    </row>
    <row r="24" spans="1:23" ht="18.75">
      <c r="A24" s="304" t="s">
        <v>35</v>
      </c>
      <c r="C24" s="378">
        <v>0</v>
      </c>
      <c r="D24" s="378"/>
      <c r="E24" s="378">
        <v>-3777390000</v>
      </c>
      <c r="F24" s="378"/>
      <c r="G24" s="378">
        <v>0</v>
      </c>
      <c r="H24" s="378"/>
      <c r="I24" s="378">
        <v>-3777390000</v>
      </c>
      <c r="K24" s="380">
        <v>4.9545517916419729E-2</v>
      </c>
      <c r="M24" s="378">
        <v>8177883120</v>
      </c>
      <c r="N24" s="378"/>
      <c r="O24" s="378">
        <v>-7912485545</v>
      </c>
      <c r="P24" s="378"/>
      <c r="Q24" s="378">
        <v>-8943790589</v>
      </c>
      <c r="R24" s="378"/>
      <c r="S24" s="378">
        <f t="shared" si="0"/>
        <v>-8678393014</v>
      </c>
      <c r="U24" s="380">
        <v>-2.3592555304700627E-2</v>
      </c>
      <c r="V24" s="386"/>
      <c r="W24" s="388"/>
    </row>
    <row r="25" spans="1:23" ht="18.75">
      <c r="A25" s="305" t="s">
        <v>36</v>
      </c>
      <c r="C25" s="378">
        <v>0</v>
      </c>
      <c r="D25" s="378"/>
      <c r="E25" s="378">
        <v>1149483280</v>
      </c>
      <c r="F25" s="378"/>
      <c r="G25" s="378">
        <v>0</v>
      </c>
      <c r="H25" s="378"/>
      <c r="I25" s="378">
        <v>1149483280</v>
      </c>
      <c r="K25" s="380">
        <v>-1.5077009375220699E-2</v>
      </c>
      <c r="M25" s="378">
        <v>0</v>
      </c>
      <c r="N25" s="378"/>
      <c r="O25" s="378">
        <v>1149483280</v>
      </c>
      <c r="P25" s="378"/>
      <c r="Q25" s="378">
        <v>0</v>
      </c>
      <c r="R25" s="378"/>
      <c r="S25" s="378">
        <f t="shared" si="0"/>
        <v>1149483280</v>
      </c>
      <c r="U25" s="380">
        <v>3.124915846917725E-3</v>
      </c>
      <c r="V25" s="386"/>
      <c r="W25" s="388"/>
    </row>
    <row r="26" spans="1:23" ht="18.75">
      <c r="A26" s="306" t="s">
        <v>37</v>
      </c>
      <c r="C26" s="378">
        <v>0</v>
      </c>
      <c r="D26" s="378"/>
      <c r="E26" s="378">
        <v>11531077119</v>
      </c>
      <c r="F26" s="378"/>
      <c r="G26" s="378">
        <v>0</v>
      </c>
      <c r="H26" s="378"/>
      <c r="I26" s="378">
        <v>11531077119</v>
      </c>
      <c r="K26" s="380">
        <v>-0.15124548643243935</v>
      </c>
      <c r="M26" s="378">
        <v>15311912000</v>
      </c>
      <c r="N26" s="378"/>
      <c r="O26" s="378">
        <v>21028716982</v>
      </c>
      <c r="P26" s="378"/>
      <c r="Q26" s="378">
        <v>1567548220</v>
      </c>
      <c r="R26" s="378"/>
      <c r="S26" s="378">
        <f t="shared" si="0"/>
        <v>37908177202</v>
      </c>
      <c r="U26" s="380">
        <v>0.10305488189988725</v>
      </c>
      <c r="V26" s="386"/>
      <c r="W26" s="388"/>
    </row>
    <row r="27" spans="1:23" ht="18.75">
      <c r="A27" s="307" t="s">
        <v>38</v>
      </c>
      <c r="C27" s="378">
        <v>0</v>
      </c>
      <c r="D27" s="378"/>
      <c r="E27" s="378">
        <v>658559261</v>
      </c>
      <c r="F27" s="378"/>
      <c r="G27" s="378">
        <v>-3929839431</v>
      </c>
      <c r="H27" s="378"/>
      <c r="I27" s="378">
        <v>-3271280170</v>
      </c>
      <c r="K27" s="380">
        <v>4.2907211135827537E-2</v>
      </c>
      <c r="M27" s="378">
        <v>0</v>
      </c>
      <c r="N27" s="378"/>
      <c r="O27" s="378">
        <v>0</v>
      </c>
      <c r="P27" s="378"/>
      <c r="Q27" s="378">
        <v>-3929839431</v>
      </c>
      <c r="R27" s="378"/>
      <c r="S27" s="378">
        <f t="shared" si="0"/>
        <v>-3929839431</v>
      </c>
      <c r="U27" s="380">
        <v>-1.0683424219771196E-2</v>
      </c>
      <c r="V27" s="386"/>
      <c r="W27" s="388"/>
    </row>
    <row r="28" spans="1:23" ht="18.75">
      <c r="A28" s="308" t="s">
        <v>39</v>
      </c>
      <c r="C28" s="378">
        <v>0</v>
      </c>
      <c r="D28" s="378"/>
      <c r="E28" s="378">
        <v>-2263451850</v>
      </c>
      <c r="F28" s="378"/>
      <c r="G28" s="378">
        <v>0</v>
      </c>
      <c r="H28" s="378"/>
      <c r="I28" s="378">
        <v>-2263451850</v>
      </c>
      <c r="K28" s="380">
        <v>2.9688195867286243E-2</v>
      </c>
      <c r="M28" s="378">
        <v>0</v>
      </c>
      <c r="N28" s="378"/>
      <c r="O28" s="378">
        <v>4768457851</v>
      </c>
      <c r="P28" s="378"/>
      <c r="Q28" s="378">
        <v>134669299</v>
      </c>
      <c r="R28" s="378"/>
      <c r="S28" s="378">
        <f t="shared" si="0"/>
        <v>4903127150</v>
      </c>
      <c r="U28" s="380">
        <v>1.3329345452060461E-2</v>
      </c>
      <c r="V28" s="386"/>
      <c r="W28" s="388"/>
    </row>
    <row r="29" spans="1:23" ht="18.75">
      <c r="A29" s="309" t="s">
        <v>40</v>
      </c>
      <c r="C29" s="378">
        <v>0</v>
      </c>
      <c r="D29" s="378"/>
      <c r="E29" s="378">
        <v>623897093</v>
      </c>
      <c r="F29" s="378"/>
      <c r="G29" s="378">
        <v>0</v>
      </c>
      <c r="H29" s="378"/>
      <c r="I29" s="378">
        <v>623897093</v>
      </c>
      <c r="K29" s="380">
        <v>-8.183244144563756E-3</v>
      </c>
      <c r="M29" s="378">
        <v>0</v>
      </c>
      <c r="N29" s="378"/>
      <c r="O29" s="378">
        <v>7291425050</v>
      </c>
      <c r="P29" s="378"/>
      <c r="Q29" s="378">
        <v>0</v>
      </c>
      <c r="R29" s="378"/>
      <c r="S29" s="378">
        <f t="shared" si="0"/>
        <v>7291425050</v>
      </c>
      <c r="U29" s="380">
        <v>1.9822027933592792E-2</v>
      </c>
      <c r="V29" s="386"/>
      <c r="W29" s="388"/>
    </row>
    <row r="30" spans="1:23" ht="30">
      <c r="A30" s="310" t="s">
        <v>41</v>
      </c>
      <c r="C30" s="378">
        <v>0</v>
      </c>
      <c r="D30" s="378"/>
      <c r="E30" s="378">
        <v>743945974</v>
      </c>
      <c r="F30" s="378"/>
      <c r="G30" s="378">
        <v>0</v>
      </c>
      <c r="H30" s="378"/>
      <c r="I30" s="378">
        <v>743945974</v>
      </c>
      <c r="K30" s="380">
        <v>-9.7578456510091175E-3</v>
      </c>
      <c r="M30" s="378">
        <v>0</v>
      </c>
      <c r="N30" s="378"/>
      <c r="O30" s="378">
        <v>3246002850</v>
      </c>
      <c r="P30" s="378"/>
      <c r="Q30" s="378">
        <v>-2891545023</v>
      </c>
      <c r="R30" s="378"/>
      <c r="S30" s="378">
        <f t="shared" si="0"/>
        <v>354457827</v>
      </c>
      <c r="U30" s="380">
        <v>9.6360764869613533E-4</v>
      </c>
      <c r="V30" s="386"/>
      <c r="W30" s="388"/>
    </row>
    <row r="31" spans="1:23" ht="18.75">
      <c r="A31" s="311" t="s">
        <v>43</v>
      </c>
      <c r="C31" s="378">
        <v>0</v>
      </c>
      <c r="D31" s="378"/>
      <c r="E31" s="378">
        <v>-9406319624</v>
      </c>
      <c r="F31" s="378"/>
      <c r="G31" s="378">
        <v>0</v>
      </c>
      <c r="H31" s="378"/>
      <c r="I31" s="378">
        <v>-9406319624</v>
      </c>
      <c r="K31" s="380">
        <v>0.12337645238073446</v>
      </c>
      <c r="M31" s="378">
        <v>0</v>
      </c>
      <c r="N31" s="378"/>
      <c r="O31" s="378">
        <v>2223424828</v>
      </c>
      <c r="P31" s="378"/>
      <c r="Q31" s="378">
        <v>0</v>
      </c>
      <c r="R31" s="378"/>
      <c r="S31" s="378">
        <f t="shared" si="0"/>
        <v>2223424828</v>
      </c>
      <c r="U31" s="380">
        <v>6.0444685019233309E-3</v>
      </c>
      <c r="V31" s="386"/>
      <c r="W31" s="388"/>
    </row>
    <row r="32" spans="1:23" ht="18.75">
      <c r="A32" s="312" t="s">
        <v>44</v>
      </c>
      <c r="C32" s="378">
        <v>0</v>
      </c>
      <c r="D32" s="378"/>
      <c r="E32" s="378">
        <v>-24922971701</v>
      </c>
      <c r="F32" s="378"/>
      <c r="G32" s="378">
        <v>0</v>
      </c>
      <c r="H32" s="378"/>
      <c r="I32" s="378">
        <v>-24922971701</v>
      </c>
      <c r="K32" s="380">
        <v>0.32689808067007048</v>
      </c>
      <c r="M32" s="378">
        <v>0</v>
      </c>
      <c r="N32" s="378"/>
      <c r="O32" s="378">
        <v>14223859830</v>
      </c>
      <c r="P32" s="378"/>
      <c r="Q32" s="378">
        <v>-784394897</v>
      </c>
      <c r="R32" s="378"/>
      <c r="S32" s="378">
        <f t="shared" si="0"/>
        <v>13439464933</v>
      </c>
      <c r="U32" s="380">
        <v>3.6535717982106503E-2</v>
      </c>
      <c r="V32" s="386"/>
      <c r="W32" s="388"/>
    </row>
    <row r="33" spans="1:23" ht="18.75">
      <c r="A33" s="313" t="s">
        <v>45</v>
      </c>
      <c r="C33" s="378">
        <v>0</v>
      </c>
      <c r="D33" s="378"/>
      <c r="E33" s="378">
        <v>-3006007200</v>
      </c>
      <c r="F33" s="378"/>
      <c r="G33" s="378">
        <v>0</v>
      </c>
      <c r="H33" s="378"/>
      <c r="I33" s="378">
        <v>-3006007200</v>
      </c>
      <c r="K33" s="380">
        <v>3.942780162611928E-2</v>
      </c>
      <c r="M33" s="378">
        <v>1680000000</v>
      </c>
      <c r="N33" s="378"/>
      <c r="O33" s="378">
        <v>-6097866000</v>
      </c>
      <c r="P33" s="378"/>
      <c r="Q33" s="378">
        <v>0</v>
      </c>
      <c r="R33" s="378"/>
      <c r="S33" s="378">
        <f t="shared" si="0"/>
        <v>-4417866000</v>
      </c>
      <c r="U33" s="380">
        <v>-1.2010143786483803E-2</v>
      </c>
      <c r="V33" s="386"/>
      <c r="W33" s="388"/>
    </row>
    <row r="34" spans="1:23" ht="18.75">
      <c r="A34" s="314" t="s">
        <v>46</v>
      </c>
      <c r="C34" s="378">
        <v>3100558240</v>
      </c>
      <c r="D34" s="378"/>
      <c r="E34" s="378">
        <v>-3601378438</v>
      </c>
      <c r="F34" s="378"/>
      <c r="G34" s="378">
        <v>1906415649</v>
      </c>
      <c r="H34" s="378"/>
      <c r="I34" s="378">
        <v>1405595451</v>
      </c>
      <c r="K34" s="380">
        <v>-1.8436262763643303E-2</v>
      </c>
      <c r="M34" s="378">
        <v>3100558240</v>
      </c>
      <c r="N34" s="378"/>
      <c r="O34" s="378">
        <v>0</v>
      </c>
      <c r="P34" s="378"/>
      <c r="Q34" s="378">
        <v>1906415649</v>
      </c>
      <c r="R34" s="378"/>
      <c r="S34" s="378">
        <f t="shared" si="0"/>
        <v>5006973889</v>
      </c>
      <c r="U34" s="380">
        <v>1.3611656927136314E-2</v>
      </c>
      <c r="V34" s="386"/>
      <c r="W34" s="388"/>
    </row>
    <row r="35" spans="1:23" ht="18.75">
      <c r="A35" s="315" t="s">
        <v>47</v>
      </c>
      <c r="C35" s="378">
        <v>0</v>
      </c>
      <c r="D35" s="378"/>
      <c r="E35" s="378">
        <v>-6620373000</v>
      </c>
      <c r="F35" s="378"/>
      <c r="G35" s="378">
        <v>0</v>
      </c>
      <c r="H35" s="378"/>
      <c r="I35" s="378">
        <v>-6620373000</v>
      </c>
      <c r="K35" s="380">
        <v>8.6835039295619851E-2</v>
      </c>
      <c r="M35" s="378">
        <v>0</v>
      </c>
      <c r="N35" s="378"/>
      <c r="O35" s="378">
        <v>-6038853749</v>
      </c>
      <c r="P35" s="378"/>
      <c r="Q35" s="378">
        <v>-2834537171</v>
      </c>
      <c r="R35" s="378"/>
      <c r="S35" s="378">
        <f t="shared" si="0"/>
        <v>-8873390920</v>
      </c>
      <c r="U35" s="380">
        <v>-2.4122664839286614E-2</v>
      </c>
      <c r="V35" s="386"/>
      <c r="W35" s="388"/>
    </row>
    <row r="36" spans="1:23" ht="18.75">
      <c r="A36" s="316" t="s">
        <v>48</v>
      </c>
      <c r="C36" s="378">
        <v>9000000000</v>
      </c>
      <c r="D36" s="378"/>
      <c r="E36" s="378">
        <v>-26221231098</v>
      </c>
      <c r="F36" s="378"/>
      <c r="G36" s="378">
        <v>15079082518</v>
      </c>
      <c r="H36" s="378"/>
      <c r="I36" s="378">
        <v>-2142148580</v>
      </c>
      <c r="K36" s="380">
        <v>2.8097141372752901E-2</v>
      </c>
      <c r="M36" s="378">
        <v>9000000000</v>
      </c>
      <c r="N36" s="378"/>
      <c r="O36" s="378">
        <v>0</v>
      </c>
      <c r="P36" s="378"/>
      <c r="Q36" s="378">
        <v>15079082518</v>
      </c>
      <c r="R36" s="378"/>
      <c r="S36" s="378">
        <f t="shared" si="0"/>
        <v>24079082518</v>
      </c>
      <c r="U36" s="380">
        <v>6.5459939999943068E-2</v>
      </c>
      <c r="V36" s="386"/>
      <c r="W36" s="388"/>
    </row>
    <row r="37" spans="1:23" ht="18.75">
      <c r="A37" s="317" t="s">
        <v>49</v>
      </c>
      <c r="C37" s="378">
        <v>0</v>
      </c>
      <c r="D37" s="378"/>
      <c r="E37" s="378">
        <v>-3452003239</v>
      </c>
      <c r="F37" s="378"/>
      <c r="G37" s="378">
        <v>12370213</v>
      </c>
      <c r="H37" s="378"/>
      <c r="I37" s="378">
        <v>-3439633026</v>
      </c>
      <c r="K37" s="380">
        <v>4.5115383827349573E-2</v>
      </c>
      <c r="M37" s="378">
        <v>0</v>
      </c>
      <c r="N37" s="378"/>
      <c r="O37" s="378">
        <v>7658161201</v>
      </c>
      <c r="P37" s="378"/>
      <c r="Q37" s="378">
        <v>-2211199141</v>
      </c>
      <c r="R37" s="378"/>
      <c r="S37" s="378">
        <f t="shared" si="0"/>
        <v>5446962060</v>
      </c>
      <c r="U37" s="380">
        <v>1.4807782205282373E-2</v>
      </c>
      <c r="V37" s="386"/>
      <c r="W37" s="388"/>
    </row>
    <row r="38" spans="1:23" ht="18.75">
      <c r="A38" s="318" t="s">
        <v>50</v>
      </c>
      <c r="C38" s="378">
        <v>0</v>
      </c>
      <c r="D38" s="378"/>
      <c r="E38" s="378">
        <v>1043752500</v>
      </c>
      <c r="F38" s="378"/>
      <c r="G38" s="378">
        <v>0</v>
      </c>
      <c r="H38" s="378"/>
      <c r="I38" s="378">
        <v>1043752500</v>
      </c>
      <c r="K38" s="380">
        <v>-1.3690208897958083E-2</v>
      </c>
      <c r="M38" s="378">
        <v>0</v>
      </c>
      <c r="N38" s="378"/>
      <c r="O38" s="378">
        <v>-295269607</v>
      </c>
      <c r="P38" s="378"/>
      <c r="Q38" s="378">
        <v>0</v>
      </c>
      <c r="R38" s="378"/>
      <c r="S38" s="378">
        <f t="shared" si="0"/>
        <v>-295269607</v>
      </c>
      <c r="U38" s="380">
        <v>-8.0270212719185338E-4</v>
      </c>
      <c r="V38" s="386"/>
      <c r="W38" s="388"/>
    </row>
    <row r="39" spans="1:23" ht="18.75">
      <c r="A39" s="319" t="s">
        <v>51</v>
      </c>
      <c r="C39" s="378">
        <v>0</v>
      </c>
      <c r="D39" s="378"/>
      <c r="E39" s="378">
        <v>3218729089</v>
      </c>
      <c r="F39" s="378"/>
      <c r="G39" s="378">
        <v>0</v>
      </c>
      <c r="H39" s="378"/>
      <c r="I39" s="378">
        <v>3218729089</v>
      </c>
      <c r="K39" s="380">
        <v>-4.2217933479770653E-2</v>
      </c>
      <c r="M39" s="378">
        <v>0</v>
      </c>
      <c r="N39" s="378"/>
      <c r="O39" s="378">
        <v>12342966367</v>
      </c>
      <c r="P39" s="378"/>
      <c r="Q39" s="378">
        <v>-3231990521</v>
      </c>
      <c r="R39" s="378"/>
      <c r="S39" s="378">
        <f t="shared" si="0"/>
        <v>9110975846</v>
      </c>
      <c r="U39" s="380">
        <v>2.476856698623698E-2</v>
      </c>
      <c r="V39" s="386"/>
      <c r="W39" s="388"/>
    </row>
    <row r="40" spans="1:23" ht="18.75">
      <c r="A40" s="320" t="s">
        <v>52</v>
      </c>
      <c r="C40" s="378">
        <v>0</v>
      </c>
      <c r="D40" s="378"/>
      <c r="E40" s="378">
        <v>828043650</v>
      </c>
      <c r="F40" s="378"/>
      <c r="G40" s="378">
        <v>0</v>
      </c>
      <c r="H40" s="378"/>
      <c r="I40" s="378">
        <v>828043650</v>
      </c>
      <c r="K40" s="380">
        <v>-1.0860899059046747E-2</v>
      </c>
      <c r="M40" s="378">
        <v>0</v>
      </c>
      <c r="N40" s="378"/>
      <c r="O40" s="378">
        <v>6697411875</v>
      </c>
      <c r="P40" s="378"/>
      <c r="Q40" s="378">
        <v>-801659514</v>
      </c>
      <c r="R40" s="378"/>
      <c r="S40" s="378">
        <f t="shared" si="0"/>
        <v>5895752361</v>
      </c>
      <c r="U40" s="380">
        <v>1.6027840935408644E-2</v>
      </c>
      <c r="V40" s="386"/>
      <c r="W40" s="388"/>
    </row>
    <row r="41" spans="1:23" ht="18.75">
      <c r="A41" s="321" t="s">
        <v>53</v>
      </c>
      <c r="C41" s="378">
        <v>0</v>
      </c>
      <c r="D41" s="378"/>
      <c r="E41" s="378">
        <v>-1640182500</v>
      </c>
      <c r="F41" s="378"/>
      <c r="G41" s="378">
        <v>0</v>
      </c>
      <c r="H41" s="378"/>
      <c r="I41" s="378">
        <v>-1640182500</v>
      </c>
      <c r="K41" s="380">
        <v>2.1513185411076989E-2</v>
      </c>
      <c r="M41" s="378">
        <v>0</v>
      </c>
      <c r="N41" s="378"/>
      <c r="O41" s="378">
        <v>12797718065</v>
      </c>
      <c r="P41" s="378"/>
      <c r="Q41" s="378">
        <v>9780385945</v>
      </c>
      <c r="R41" s="378"/>
      <c r="S41" s="378">
        <f t="shared" si="0"/>
        <v>22578104010</v>
      </c>
      <c r="U41" s="380">
        <v>6.1379470447108751E-2</v>
      </c>
      <c r="V41" s="386"/>
      <c r="W41" s="388"/>
    </row>
    <row r="42" spans="1:23" ht="18.75">
      <c r="A42" s="322" t="s">
        <v>54</v>
      </c>
      <c r="C42" s="378">
        <v>0</v>
      </c>
      <c r="D42" s="378"/>
      <c r="E42" s="378">
        <v>-3629791341</v>
      </c>
      <c r="F42" s="378"/>
      <c r="G42" s="378">
        <v>0</v>
      </c>
      <c r="H42" s="378"/>
      <c r="I42" s="378">
        <v>-3629791341</v>
      </c>
      <c r="K42" s="380">
        <v>4.760956425425511E-2</v>
      </c>
      <c r="M42" s="378">
        <v>0</v>
      </c>
      <c r="N42" s="378"/>
      <c r="O42" s="378">
        <v>8910152003</v>
      </c>
      <c r="P42" s="378"/>
      <c r="Q42" s="378">
        <v>1443752298</v>
      </c>
      <c r="R42" s="378"/>
      <c r="S42" s="378">
        <f t="shared" si="0"/>
        <v>10353904301</v>
      </c>
      <c r="U42" s="380">
        <v>2.8147499133405827E-2</v>
      </c>
      <c r="V42" s="386"/>
      <c r="W42" s="388"/>
    </row>
    <row r="43" spans="1:23" ht="18.75">
      <c r="A43" s="323" t="s">
        <v>158</v>
      </c>
      <c r="C43" s="378">
        <v>0</v>
      </c>
      <c r="D43" s="378"/>
      <c r="E43" s="378">
        <v>-620287200</v>
      </c>
      <c r="F43" s="378"/>
      <c r="G43" s="378">
        <v>0</v>
      </c>
      <c r="H43" s="378"/>
      <c r="I43" s="378">
        <v>-620287200</v>
      </c>
      <c r="K43" s="380">
        <v>8.135895573643661E-3</v>
      </c>
      <c r="M43" s="378">
        <v>25544950900</v>
      </c>
      <c r="N43" s="378"/>
      <c r="O43" s="378">
        <v>-20803478399</v>
      </c>
      <c r="P43" s="378"/>
      <c r="Q43" s="378">
        <v>-37116984556</v>
      </c>
      <c r="R43" s="378"/>
      <c r="S43" s="378">
        <f t="shared" si="0"/>
        <v>-32375512055</v>
      </c>
      <c r="U43" s="380">
        <v>-8.8014112456464205E-2</v>
      </c>
      <c r="V43" s="386"/>
      <c r="W43" s="388"/>
    </row>
    <row r="44" spans="1:23" ht="18.75">
      <c r="A44" s="324" t="s">
        <v>159</v>
      </c>
      <c r="C44" s="378">
        <v>0</v>
      </c>
      <c r="D44" s="378"/>
      <c r="E44" s="378">
        <v>-1093455000</v>
      </c>
      <c r="F44" s="378"/>
      <c r="G44" s="378">
        <v>0</v>
      </c>
      <c r="H44" s="378"/>
      <c r="I44" s="378">
        <v>-1093455000</v>
      </c>
      <c r="K44" s="380">
        <v>1.4342123607384658E-2</v>
      </c>
      <c r="M44" s="378">
        <v>0</v>
      </c>
      <c r="N44" s="378"/>
      <c r="O44" s="378">
        <v>24192466023</v>
      </c>
      <c r="P44" s="378"/>
      <c r="Q44" s="378">
        <v>194537726</v>
      </c>
      <c r="R44" s="378"/>
      <c r="S44" s="378">
        <f t="shared" si="0"/>
        <v>24387003749</v>
      </c>
      <c r="U44" s="380">
        <v>6.6297036068321116E-2</v>
      </c>
      <c r="V44" s="386"/>
      <c r="W44" s="388"/>
    </row>
    <row r="45" spans="1:23" ht="18.75">
      <c r="A45" s="325" t="s">
        <v>160</v>
      </c>
      <c r="C45" s="378">
        <v>0</v>
      </c>
      <c r="D45" s="378"/>
      <c r="E45" s="378">
        <v>2130214302</v>
      </c>
      <c r="F45" s="378"/>
      <c r="G45" s="378">
        <v>43880561</v>
      </c>
      <c r="H45" s="378"/>
      <c r="I45" s="378">
        <v>2174094863</v>
      </c>
      <c r="K45" s="380">
        <v>-2.8516159566992712E-2</v>
      </c>
      <c r="M45" s="378">
        <v>0</v>
      </c>
      <c r="N45" s="378"/>
      <c r="O45" s="378">
        <v>17478056685</v>
      </c>
      <c r="P45" s="378"/>
      <c r="Q45" s="378">
        <v>-1904724829</v>
      </c>
      <c r="R45" s="378"/>
      <c r="S45" s="378">
        <f t="shared" si="0"/>
        <v>15573331856</v>
      </c>
      <c r="U45" s="380">
        <v>4.2336719770402424E-2</v>
      </c>
      <c r="V45" s="386"/>
      <c r="W45" s="388"/>
    </row>
    <row r="46" spans="1:23" ht="18.75">
      <c r="A46" s="326" t="s">
        <v>56</v>
      </c>
      <c r="C46" s="378">
        <v>21284000000</v>
      </c>
      <c r="D46" s="378"/>
      <c r="E46" s="378">
        <v>14372812181</v>
      </c>
      <c r="F46" s="378"/>
      <c r="G46" s="378">
        <v>-28867274333</v>
      </c>
      <c r="H46" s="378"/>
      <c r="I46" s="378">
        <v>6789537848</v>
      </c>
      <c r="K46" s="380">
        <v>-8.9053862347359916E-2</v>
      </c>
      <c r="M46" s="378">
        <v>21284000000</v>
      </c>
      <c r="N46" s="378"/>
      <c r="O46" s="378">
        <v>0</v>
      </c>
      <c r="P46" s="378"/>
      <c r="Q46" s="378">
        <v>-29248400115</v>
      </c>
      <c r="R46" s="378"/>
      <c r="S46" s="378">
        <f t="shared" si="0"/>
        <v>-7964400115</v>
      </c>
      <c r="U46" s="380">
        <v>-2.1651537315581355E-2</v>
      </c>
      <c r="V46" s="386"/>
      <c r="W46" s="388"/>
    </row>
    <row r="47" spans="1:23" ht="30">
      <c r="A47" s="327" t="s">
        <v>58</v>
      </c>
      <c r="C47" s="378">
        <v>0</v>
      </c>
      <c r="D47" s="378"/>
      <c r="E47" s="378">
        <v>2658089700</v>
      </c>
      <c r="F47" s="378"/>
      <c r="G47" s="378">
        <v>0</v>
      </c>
      <c r="H47" s="378"/>
      <c r="I47" s="378">
        <v>2658089700</v>
      </c>
      <c r="K47" s="380">
        <v>-3.4864398660133251E-2</v>
      </c>
      <c r="M47" s="378">
        <v>150000000</v>
      </c>
      <c r="N47" s="378"/>
      <c r="O47" s="378">
        <v>7165111564</v>
      </c>
      <c r="P47" s="378"/>
      <c r="Q47" s="378">
        <v>84263375</v>
      </c>
      <c r="R47" s="378"/>
      <c r="S47" s="378">
        <f t="shared" si="0"/>
        <v>7399374939</v>
      </c>
      <c r="U47" s="380">
        <v>2.011549398453797E-2</v>
      </c>
      <c r="V47" s="386"/>
      <c r="W47" s="388"/>
    </row>
    <row r="48" spans="1:23" ht="30">
      <c r="A48" s="328" t="s">
        <v>59</v>
      </c>
      <c r="C48" s="378">
        <v>0</v>
      </c>
      <c r="D48" s="378"/>
      <c r="E48" s="378">
        <v>-90155268</v>
      </c>
      <c r="F48" s="378"/>
      <c r="G48" s="378">
        <v>0</v>
      </c>
      <c r="H48" s="378"/>
      <c r="I48" s="378">
        <v>-90155268</v>
      </c>
      <c r="K48" s="380">
        <v>1.1825068224233194E-3</v>
      </c>
      <c r="M48" s="378">
        <v>0</v>
      </c>
      <c r="N48" s="378"/>
      <c r="O48" s="378">
        <v>-90155268</v>
      </c>
      <c r="P48" s="378"/>
      <c r="Q48" s="378">
        <v>0</v>
      </c>
      <c r="R48" s="378"/>
      <c r="S48" s="378">
        <f t="shared" si="0"/>
        <v>-90155268</v>
      </c>
      <c r="U48" s="380">
        <v>-2.4509066861443557E-4</v>
      </c>
      <c r="V48" s="386"/>
      <c r="W48" s="388"/>
    </row>
    <row r="49" spans="1:23" ht="18.75">
      <c r="A49" s="329" t="s">
        <v>60</v>
      </c>
      <c r="C49" s="378">
        <v>0</v>
      </c>
      <c r="D49" s="378"/>
      <c r="E49" s="378">
        <v>-74163834076</v>
      </c>
      <c r="F49" s="378"/>
      <c r="G49" s="378">
        <v>57675133870</v>
      </c>
      <c r="H49" s="378"/>
      <c r="I49" s="378">
        <v>-16488700206</v>
      </c>
      <c r="K49" s="380">
        <v>0.21627133853662098</v>
      </c>
      <c r="M49" s="378">
        <v>0</v>
      </c>
      <c r="N49" s="378"/>
      <c r="O49" s="378">
        <v>0</v>
      </c>
      <c r="P49" s="378"/>
      <c r="Q49" s="378">
        <v>57675133870</v>
      </c>
      <c r="R49" s="378"/>
      <c r="S49" s="378">
        <f t="shared" si="0"/>
        <v>57675133870</v>
      </c>
      <c r="U49" s="380">
        <v>0.15679213690125551</v>
      </c>
      <c r="V49" s="386"/>
      <c r="W49" s="388"/>
    </row>
    <row r="50" spans="1:23" ht="18.75">
      <c r="A50" s="330" t="s">
        <v>62</v>
      </c>
      <c r="C50" s="378">
        <v>0</v>
      </c>
      <c r="D50" s="378"/>
      <c r="E50" s="378">
        <v>-3438555545</v>
      </c>
      <c r="F50" s="378"/>
      <c r="G50" s="378">
        <v>0</v>
      </c>
      <c r="H50" s="378"/>
      <c r="I50" s="378">
        <v>-3438555545</v>
      </c>
      <c r="K50" s="380">
        <v>4.5101251224099685E-2</v>
      </c>
      <c r="M50" s="378">
        <v>0</v>
      </c>
      <c r="N50" s="378"/>
      <c r="O50" s="378">
        <v>-902376113</v>
      </c>
      <c r="P50" s="378"/>
      <c r="Q50" s="378">
        <v>0</v>
      </c>
      <c r="R50" s="378"/>
      <c r="S50" s="378">
        <f t="shared" si="0"/>
        <v>-902376113</v>
      </c>
      <c r="U50" s="380">
        <v>-2.4531452213847945E-3</v>
      </c>
      <c r="V50" s="386"/>
      <c r="W50" s="388"/>
    </row>
    <row r="51" spans="1:23" ht="18.75">
      <c r="A51" s="331" t="s">
        <v>63</v>
      </c>
      <c r="C51" s="378">
        <v>0</v>
      </c>
      <c r="D51" s="378"/>
      <c r="E51" s="378">
        <v>-6024404896</v>
      </c>
      <c r="F51" s="378"/>
      <c r="G51" s="378">
        <v>0</v>
      </c>
      <c r="H51" s="378"/>
      <c r="I51" s="378">
        <v>-6024404896</v>
      </c>
      <c r="K51" s="380">
        <v>7.9018121165814165E-2</v>
      </c>
      <c r="M51" s="378">
        <v>0</v>
      </c>
      <c r="N51" s="378"/>
      <c r="O51" s="378">
        <v>9400615364</v>
      </c>
      <c r="P51" s="378"/>
      <c r="Q51" s="378">
        <v>0</v>
      </c>
      <c r="R51" s="378"/>
      <c r="S51" s="378">
        <f t="shared" si="0"/>
        <v>9400615364</v>
      </c>
      <c r="U51" s="380">
        <v>2.5555951558991482E-2</v>
      </c>
      <c r="V51" s="386"/>
      <c r="W51" s="388"/>
    </row>
    <row r="52" spans="1:23" ht="18.75">
      <c r="A52" s="332" t="s">
        <v>138</v>
      </c>
      <c r="C52" s="378">
        <v>0</v>
      </c>
      <c r="D52" s="378"/>
      <c r="E52" s="378">
        <v>0</v>
      </c>
      <c r="F52" s="378"/>
      <c r="G52" s="378">
        <v>0</v>
      </c>
      <c r="H52" s="378"/>
      <c r="I52" s="378">
        <v>0</v>
      </c>
      <c r="K52" s="378">
        <v>0</v>
      </c>
      <c r="L52" s="1"/>
      <c r="M52" s="378">
        <v>0</v>
      </c>
      <c r="N52" s="378"/>
      <c r="O52" s="378">
        <v>0</v>
      </c>
      <c r="P52" s="378"/>
      <c r="Q52" s="378">
        <v>-2282414233</v>
      </c>
      <c r="R52" s="378"/>
      <c r="S52" s="378">
        <f t="shared" si="0"/>
        <v>-2282414233</v>
      </c>
      <c r="U52" s="380">
        <v>-6.2048335369717291E-3</v>
      </c>
      <c r="V52" s="386"/>
      <c r="W52" s="388"/>
    </row>
    <row r="53" spans="1:23" ht="30">
      <c r="A53" s="333" t="s">
        <v>21</v>
      </c>
      <c r="C53" s="378">
        <v>0</v>
      </c>
      <c r="D53" s="378"/>
      <c r="E53" s="378">
        <v>0</v>
      </c>
      <c r="F53" s="378"/>
      <c r="G53" s="378">
        <v>0</v>
      </c>
      <c r="H53" s="378"/>
      <c r="I53" s="378">
        <v>0</v>
      </c>
      <c r="K53" s="378">
        <v>0</v>
      </c>
      <c r="L53" s="1"/>
      <c r="M53" s="378">
        <v>0</v>
      </c>
      <c r="N53" s="378"/>
      <c r="O53" s="378">
        <v>-183077</v>
      </c>
      <c r="P53" s="378"/>
      <c r="Q53" s="378">
        <v>0</v>
      </c>
      <c r="R53" s="378"/>
      <c r="S53" s="378">
        <f t="shared" si="0"/>
        <v>-183077</v>
      </c>
      <c r="U53" s="380">
        <v>-4.9770207923873088E-7</v>
      </c>
      <c r="V53" s="386"/>
      <c r="W53" s="388"/>
    </row>
    <row r="54" spans="1:23" ht="18.75">
      <c r="A54" s="334" t="s">
        <v>161</v>
      </c>
      <c r="C54" s="378">
        <v>0</v>
      </c>
      <c r="D54" s="378"/>
      <c r="E54" s="378">
        <v>0</v>
      </c>
      <c r="F54" s="378"/>
      <c r="G54" s="378">
        <v>0</v>
      </c>
      <c r="H54" s="378"/>
      <c r="I54" s="378">
        <v>0</v>
      </c>
      <c r="K54" s="378">
        <v>0</v>
      </c>
      <c r="L54" s="1"/>
      <c r="M54" s="378">
        <v>0</v>
      </c>
      <c r="N54" s="378"/>
      <c r="O54" s="378">
        <v>0</v>
      </c>
      <c r="P54" s="378"/>
      <c r="Q54" s="378">
        <v>-4882085198</v>
      </c>
      <c r="R54" s="378"/>
      <c r="S54" s="378">
        <f t="shared" si="0"/>
        <v>-4882085198</v>
      </c>
      <c r="U54" s="380">
        <v>-1.3272142071725184E-2</v>
      </c>
      <c r="V54" s="386"/>
      <c r="W54" s="388"/>
    </row>
    <row r="55" spans="1:23" ht="30">
      <c r="A55" s="335" t="s">
        <v>22</v>
      </c>
      <c r="C55" s="378">
        <v>0</v>
      </c>
      <c r="D55" s="378"/>
      <c r="E55" s="378">
        <v>0</v>
      </c>
      <c r="F55" s="378"/>
      <c r="G55" s="378">
        <v>0</v>
      </c>
      <c r="H55" s="378"/>
      <c r="I55" s="378">
        <v>0</v>
      </c>
      <c r="K55" s="378">
        <v>0</v>
      </c>
      <c r="L55" s="1"/>
      <c r="M55" s="378">
        <v>0</v>
      </c>
      <c r="N55" s="378"/>
      <c r="O55" s="378">
        <v>-370512</v>
      </c>
      <c r="P55" s="378"/>
      <c r="Q55" s="378">
        <v>0</v>
      </c>
      <c r="R55" s="378"/>
      <c r="S55" s="378">
        <f t="shared" si="0"/>
        <v>-370512</v>
      </c>
      <c r="U55" s="380">
        <v>-1.0072515541706531E-6</v>
      </c>
      <c r="V55" s="386"/>
      <c r="W55" s="388"/>
    </row>
    <row r="56" spans="1:23" ht="18.75">
      <c r="A56" s="336" t="s">
        <v>140</v>
      </c>
      <c r="C56" s="378">
        <v>0</v>
      </c>
      <c r="D56" s="378"/>
      <c r="E56" s="378">
        <v>0</v>
      </c>
      <c r="F56" s="378"/>
      <c r="G56" s="378">
        <v>0</v>
      </c>
      <c r="H56" s="378"/>
      <c r="I56" s="378">
        <v>0</v>
      </c>
      <c r="K56" s="378">
        <v>0</v>
      </c>
      <c r="L56" s="1"/>
      <c r="M56" s="378">
        <v>0</v>
      </c>
      <c r="N56" s="378"/>
      <c r="O56" s="378">
        <v>0</v>
      </c>
      <c r="P56" s="378"/>
      <c r="Q56" s="378">
        <v>3167704000</v>
      </c>
      <c r="R56" s="378"/>
      <c r="S56" s="378">
        <f t="shared" si="0"/>
        <v>3167704000</v>
      </c>
      <c r="U56" s="380">
        <v>8.6115288496798875E-3</v>
      </c>
      <c r="V56" s="386"/>
      <c r="W56" s="388"/>
    </row>
    <row r="57" spans="1:23" ht="30">
      <c r="A57" s="337" t="s">
        <v>114</v>
      </c>
      <c r="C57" s="378">
        <v>0</v>
      </c>
      <c r="D57" s="378"/>
      <c r="E57" s="378">
        <v>0</v>
      </c>
      <c r="F57" s="378"/>
      <c r="G57" s="378">
        <v>0</v>
      </c>
      <c r="H57" s="378"/>
      <c r="I57" s="378">
        <v>0</v>
      </c>
      <c r="K57" s="378">
        <v>0</v>
      </c>
      <c r="L57" s="1"/>
      <c r="M57" s="378">
        <v>139922860</v>
      </c>
      <c r="N57" s="378"/>
      <c r="O57" s="378">
        <v>0</v>
      </c>
      <c r="P57" s="378"/>
      <c r="Q57" s="378">
        <v>2175918246</v>
      </c>
      <c r="R57" s="378"/>
      <c r="S57" s="378">
        <f t="shared" si="0"/>
        <v>2315841106</v>
      </c>
      <c r="U57" s="380">
        <v>6.2957058158191487E-3</v>
      </c>
      <c r="V57" s="386"/>
      <c r="W57" s="388"/>
    </row>
    <row r="58" spans="1:23" ht="18.75">
      <c r="A58" s="338" t="s">
        <v>141</v>
      </c>
      <c r="C58" s="378">
        <v>0</v>
      </c>
      <c r="D58" s="378"/>
      <c r="E58" s="378">
        <v>0</v>
      </c>
      <c r="F58" s="378"/>
      <c r="G58" s="378">
        <v>0</v>
      </c>
      <c r="H58" s="378"/>
      <c r="I58" s="378">
        <v>0</v>
      </c>
      <c r="K58" s="378">
        <v>0</v>
      </c>
      <c r="L58" s="1"/>
      <c r="M58" s="378">
        <v>0</v>
      </c>
      <c r="N58" s="378"/>
      <c r="O58" s="378">
        <v>0</v>
      </c>
      <c r="P58" s="378"/>
      <c r="Q58" s="378">
        <v>-857381267</v>
      </c>
      <c r="R58" s="378"/>
      <c r="S58" s="378">
        <f t="shared" si="0"/>
        <v>-857381267</v>
      </c>
      <c r="U58" s="380">
        <v>-2.3308249495361923E-3</v>
      </c>
      <c r="V58" s="386"/>
      <c r="W58" s="388"/>
    </row>
    <row r="59" spans="1:23" ht="30">
      <c r="A59" s="339" t="s">
        <v>142</v>
      </c>
      <c r="C59" s="378">
        <v>0</v>
      </c>
      <c r="D59" s="378"/>
      <c r="E59" s="378">
        <v>0</v>
      </c>
      <c r="F59" s="378"/>
      <c r="G59" s="378">
        <v>0</v>
      </c>
      <c r="H59" s="378"/>
      <c r="I59" s="378">
        <v>0</v>
      </c>
      <c r="K59" s="378">
        <v>0</v>
      </c>
      <c r="L59" s="1"/>
      <c r="M59" s="378">
        <v>0</v>
      </c>
      <c r="N59" s="378"/>
      <c r="O59" s="378">
        <v>0</v>
      </c>
      <c r="P59" s="378"/>
      <c r="Q59" s="378">
        <v>-8828034440</v>
      </c>
      <c r="R59" s="378"/>
      <c r="S59" s="378">
        <f t="shared" si="0"/>
        <v>-8828034440</v>
      </c>
      <c r="U59" s="380">
        <v>-2.3999361451078647E-2</v>
      </c>
      <c r="V59" s="386"/>
      <c r="W59" s="388"/>
    </row>
    <row r="60" spans="1:23" ht="18.75">
      <c r="A60" s="340" t="s">
        <v>162</v>
      </c>
      <c r="C60" s="378">
        <v>0</v>
      </c>
      <c r="D60" s="378"/>
      <c r="E60" s="378">
        <v>0</v>
      </c>
      <c r="F60" s="378"/>
      <c r="G60" s="378">
        <v>0</v>
      </c>
      <c r="H60" s="378"/>
      <c r="I60" s="378">
        <v>0</v>
      </c>
      <c r="K60" s="378">
        <v>0</v>
      </c>
      <c r="L60" s="1"/>
      <c r="M60" s="378">
        <v>0</v>
      </c>
      <c r="N60" s="378"/>
      <c r="O60" s="378">
        <v>0</v>
      </c>
      <c r="P60" s="378"/>
      <c r="Q60" s="378">
        <v>0</v>
      </c>
      <c r="R60" s="378"/>
      <c r="S60" s="378">
        <f t="shared" si="0"/>
        <v>0</v>
      </c>
      <c r="U60" s="380">
        <v>2.2618249694206489E-8</v>
      </c>
      <c r="V60" s="386"/>
      <c r="W60" s="388"/>
    </row>
    <row r="61" spans="1:23" ht="18.75">
      <c r="A61" s="341" t="s">
        <v>143</v>
      </c>
      <c r="C61" s="378">
        <v>0</v>
      </c>
      <c r="D61" s="378"/>
      <c r="E61" s="378">
        <v>0</v>
      </c>
      <c r="F61" s="378"/>
      <c r="G61" s="378">
        <v>0</v>
      </c>
      <c r="H61" s="378"/>
      <c r="I61" s="378">
        <v>0</v>
      </c>
      <c r="K61" s="378">
        <v>0</v>
      </c>
      <c r="L61" s="1"/>
      <c r="M61" s="378">
        <v>0</v>
      </c>
      <c r="N61" s="378"/>
      <c r="O61" s="378">
        <v>0</v>
      </c>
      <c r="P61" s="378"/>
      <c r="Q61" s="378">
        <v>10259504473</v>
      </c>
      <c r="R61" s="378"/>
      <c r="S61" s="378">
        <f t="shared" si="0"/>
        <v>10259504473</v>
      </c>
      <c r="U61" s="380">
        <v>2.7890869460233454E-2</v>
      </c>
      <c r="V61" s="386"/>
      <c r="W61" s="388"/>
    </row>
    <row r="62" spans="1:23" ht="18.75">
      <c r="A62" s="342" t="s">
        <v>144</v>
      </c>
      <c r="C62" s="378">
        <v>0</v>
      </c>
      <c r="D62" s="378"/>
      <c r="E62" s="378">
        <v>0</v>
      </c>
      <c r="F62" s="378"/>
      <c r="G62" s="378">
        <v>0</v>
      </c>
      <c r="H62" s="378"/>
      <c r="I62" s="378">
        <v>0</v>
      </c>
      <c r="K62" s="378">
        <v>0</v>
      </c>
      <c r="L62" s="1"/>
      <c r="M62" s="378">
        <v>0</v>
      </c>
      <c r="N62" s="378"/>
      <c r="O62" s="378">
        <v>0</v>
      </c>
      <c r="P62" s="378"/>
      <c r="Q62" s="378">
        <v>-47359566550</v>
      </c>
      <c r="R62" s="378"/>
      <c r="S62" s="378">
        <f t="shared" si="0"/>
        <v>-47359566550</v>
      </c>
      <c r="U62" s="380">
        <v>-0.12874885836986652</v>
      </c>
      <c r="V62" s="386"/>
      <c r="W62" s="388"/>
    </row>
    <row r="63" spans="1:23" ht="18.75">
      <c r="A63" s="343" t="s">
        <v>145</v>
      </c>
      <c r="C63" s="378">
        <v>0</v>
      </c>
      <c r="D63" s="378"/>
      <c r="E63" s="378">
        <v>0</v>
      </c>
      <c r="F63" s="378"/>
      <c r="G63" s="378">
        <v>0</v>
      </c>
      <c r="H63" s="378"/>
      <c r="I63" s="378">
        <v>0</v>
      </c>
      <c r="K63" s="378">
        <v>0</v>
      </c>
      <c r="L63" s="1"/>
      <c r="M63" s="378">
        <v>0</v>
      </c>
      <c r="N63" s="378"/>
      <c r="O63" s="378">
        <v>0</v>
      </c>
      <c r="P63" s="378"/>
      <c r="Q63" s="378">
        <v>-2255264033</v>
      </c>
      <c r="R63" s="378"/>
      <c r="S63" s="378">
        <f t="shared" si="0"/>
        <v>-2255264033</v>
      </c>
      <c r="U63" s="380">
        <v>-6.1310246423986947E-3</v>
      </c>
      <c r="V63" s="386"/>
      <c r="W63" s="388"/>
    </row>
    <row r="64" spans="1:23" ht="18.75">
      <c r="A64" s="344" t="s">
        <v>163</v>
      </c>
      <c r="C64" s="378">
        <v>0</v>
      </c>
      <c r="D64" s="378"/>
      <c r="E64" s="378">
        <v>0</v>
      </c>
      <c r="F64" s="378"/>
      <c r="G64" s="378">
        <v>0</v>
      </c>
      <c r="H64" s="378"/>
      <c r="I64" s="378">
        <v>0</v>
      </c>
      <c r="K64" s="378">
        <v>0</v>
      </c>
      <c r="L64" s="1"/>
      <c r="M64" s="378">
        <v>0</v>
      </c>
      <c r="N64" s="378"/>
      <c r="O64" s="378">
        <v>0</v>
      </c>
      <c r="P64" s="378"/>
      <c r="Q64" s="378">
        <v>0</v>
      </c>
      <c r="R64" s="378"/>
      <c r="S64" s="378">
        <f t="shared" si="0"/>
        <v>0</v>
      </c>
      <c r="U64" s="380">
        <v>8.0441587554275233E-9</v>
      </c>
      <c r="V64" s="386"/>
      <c r="W64" s="388"/>
    </row>
    <row r="65" spans="1:23" ht="18.75">
      <c r="A65" s="345" t="s">
        <v>164</v>
      </c>
      <c r="C65" s="378">
        <v>0</v>
      </c>
      <c r="D65" s="378"/>
      <c r="E65" s="378">
        <v>0</v>
      </c>
      <c r="F65" s="378"/>
      <c r="G65" s="378">
        <v>0</v>
      </c>
      <c r="H65" s="378"/>
      <c r="I65" s="378">
        <v>0</v>
      </c>
      <c r="K65" s="378">
        <v>0</v>
      </c>
      <c r="L65" s="1"/>
      <c r="M65" s="378">
        <v>0</v>
      </c>
      <c r="N65" s="378"/>
      <c r="O65" s="378">
        <v>0</v>
      </c>
      <c r="P65" s="378"/>
      <c r="Q65" s="378">
        <v>3312337540</v>
      </c>
      <c r="R65" s="378"/>
      <c r="S65" s="378">
        <f t="shared" si="0"/>
        <v>3312337540</v>
      </c>
      <c r="U65" s="380">
        <v>9.0047208595208737E-3</v>
      </c>
      <c r="V65" s="386"/>
      <c r="W65" s="388"/>
    </row>
    <row r="66" spans="1:23" ht="18.75">
      <c r="A66" s="346" t="s">
        <v>147</v>
      </c>
      <c r="C66" s="378">
        <v>0</v>
      </c>
      <c r="D66" s="378"/>
      <c r="E66" s="378">
        <v>0</v>
      </c>
      <c r="F66" s="378"/>
      <c r="G66" s="378">
        <v>0</v>
      </c>
      <c r="H66" s="378"/>
      <c r="I66" s="378">
        <v>0</v>
      </c>
      <c r="K66" s="378">
        <v>0</v>
      </c>
      <c r="L66" s="1"/>
      <c r="M66" s="378">
        <v>0</v>
      </c>
      <c r="N66" s="378"/>
      <c r="O66" s="378">
        <v>0</v>
      </c>
      <c r="P66" s="378"/>
      <c r="Q66" s="378">
        <v>209906687</v>
      </c>
      <c r="R66" s="378"/>
      <c r="S66" s="378">
        <f t="shared" si="0"/>
        <v>209906687</v>
      </c>
      <c r="U66" s="380">
        <v>5.7063964652039024E-4</v>
      </c>
      <c r="V66" s="386"/>
      <c r="W66" s="388"/>
    </row>
    <row r="67" spans="1:23" ht="18.75">
      <c r="A67" s="347" t="s">
        <v>165</v>
      </c>
      <c r="C67" s="378">
        <v>0</v>
      </c>
      <c r="D67" s="378"/>
      <c r="E67" s="378">
        <v>0</v>
      </c>
      <c r="F67" s="378"/>
      <c r="G67" s="378">
        <v>0</v>
      </c>
      <c r="H67" s="378"/>
      <c r="I67" s="378">
        <v>0</v>
      </c>
      <c r="K67" s="378">
        <v>0</v>
      </c>
      <c r="L67" s="1"/>
      <c r="M67" s="378">
        <v>0</v>
      </c>
      <c r="N67" s="378"/>
      <c r="O67" s="378">
        <v>0</v>
      </c>
      <c r="P67" s="378"/>
      <c r="Q67" s="378">
        <v>0</v>
      </c>
      <c r="R67" s="378"/>
      <c r="S67" s="378">
        <f t="shared" si="0"/>
        <v>0</v>
      </c>
      <c r="U67" s="380">
        <v>7.4319436314929932E-8</v>
      </c>
      <c r="V67" s="386"/>
      <c r="W67" s="388"/>
    </row>
    <row r="68" spans="1:23" ht="19.5" thickBot="1">
      <c r="A68" s="348" t="s">
        <v>64</v>
      </c>
      <c r="C68" s="379">
        <f>SUM(C9:$C$67)</f>
        <v>47711431360</v>
      </c>
      <c r="D68" s="378"/>
      <c r="E68" s="379">
        <f>SUM(E9:$E$67)</f>
        <v>-179504138226</v>
      </c>
      <c r="F68" s="378"/>
      <c r="G68" s="379">
        <f>SUM(G9:$G$67)</f>
        <v>55339972910</v>
      </c>
      <c r="H68" s="378"/>
      <c r="I68" s="379">
        <f>SUM(I9:$I$67)</f>
        <v>-76452733956</v>
      </c>
      <c r="K68" s="382">
        <f>SUM(K9:$K$67)</f>
        <v>1.0027797765060713</v>
      </c>
      <c r="M68" s="379">
        <f>SUM(M9:$M$67)</f>
        <v>139348173090</v>
      </c>
      <c r="N68" s="378"/>
      <c r="O68" s="379">
        <f>SUM(O9:$O$67)</f>
        <v>267823983934</v>
      </c>
      <c r="P68" s="378"/>
      <c r="Q68" s="379">
        <f>SUM(Q9:$Q$67)</f>
        <v>-40143811865</v>
      </c>
      <c r="R68" s="378"/>
      <c r="S68" s="379">
        <f>SUM(S9:$S$67)</f>
        <v>367028345159</v>
      </c>
      <c r="U68" s="382">
        <f>SUM(U9:$U$67)</f>
        <v>0.99778123422167675</v>
      </c>
      <c r="V68" s="386"/>
      <c r="W68" s="388"/>
    </row>
    <row r="69" spans="1:23" ht="19.5" thickTop="1">
      <c r="C69" s="349"/>
      <c r="E69" s="350"/>
      <c r="G69" s="351"/>
      <c r="I69" s="352"/>
      <c r="K69" s="397"/>
      <c r="M69" s="353"/>
      <c r="O69" s="354"/>
      <c r="Q69" s="355"/>
      <c r="S69" s="356"/>
      <c r="U69" s="397"/>
    </row>
    <row r="70" spans="1:23" ht="18.75">
      <c r="M70" s="378"/>
      <c r="O70" s="378"/>
    </row>
    <row r="71" spans="1:23">
      <c r="C71" s="383"/>
      <c r="D71" s="383"/>
      <c r="E71" s="383"/>
      <c r="F71" s="383"/>
      <c r="G71" s="383"/>
      <c r="H71" s="383"/>
      <c r="I71" s="383"/>
      <c r="J71" s="383"/>
      <c r="K71" s="383"/>
      <c r="L71" s="383"/>
      <c r="M71" s="383"/>
      <c r="N71" s="383"/>
      <c r="O71" s="383"/>
      <c r="P71" s="383"/>
      <c r="Q71" s="383"/>
      <c r="R71" s="383"/>
      <c r="S71" s="383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2022-06-22T08:14:23Z</dcterms:created>
  <dcterms:modified xsi:type="dcterms:W3CDTF">2022-06-25T08:29:32Z</dcterms:modified>
</cp:coreProperties>
</file>