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D73B2BCA-672D-45B6-B2D8-E51847F2E6B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'1'!$A$1:$W$54</definedName>
    <definedName name="_xlnm.Print_Area" localSheetId="10">'10'!$A$1:$E$18</definedName>
    <definedName name="_xlnm.Print_Area" localSheetId="2">'2'!$A$1:$R$20</definedName>
    <definedName name="_xlnm.Print_Area" localSheetId="4">'4'!$A$1:$S$43</definedName>
    <definedName name="_xlnm.Print_Area" localSheetId="5">'5'!$A$1:$S$17</definedName>
    <definedName name="_xlnm.Print_Area" localSheetId="8">'8'!$A$1:$U$76</definedName>
    <definedName name="_xlnm.Print_Area" localSheetId="9">'9'!$A$1:$K$17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8" l="1"/>
  <c r="G12" i="8"/>
  <c r="E12" i="8"/>
  <c r="E14" i="16"/>
  <c r="C14" i="16"/>
  <c r="K13" i="15" l="1"/>
  <c r="K12" i="15"/>
  <c r="K11" i="15"/>
  <c r="K10" i="15"/>
  <c r="K9" i="15"/>
  <c r="G14" i="15"/>
  <c r="G13" i="15"/>
  <c r="G12" i="15"/>
  <c r="G11" i="15"/>
  <c r="G10" i="15"/>
  <c r="G9" i="15"/>
  <c r="S10" i="10"/>
  <c r="S11" i="10"/>
  <c r="S12" i="10"/>
  <c r="S13" i="10"/>
  <c r="S9" i="10"/>
  <c r="M10" i="10"/>
  <c r="M11" i="10"/>
  <c r="M12" i="10"/>
  <c r="M13" i="10"/>
  <c r="M9" i="10"/>
  <c r="M17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9" i="9"/>
  <c r="O41" i="9"/>
  <c r="I17" i="9"/>
  <c r="C53" i="2"/>
  <c r="R15" i="6" l="1"/>
  <c r="I14" i="15"/>
  <c r="E14" i="15"/>
  <c r="U74" i="13"/>
  <c r="S74" i="13"/>
  <c r="Q74" i="13"/>
  <c r="O74" i="13"/>
  <c r="M74" i="13"/>
  <c r="K74" i="13"/>
  <c r="I74" i="13"/>
  <c r="G74" i="13"/>
  <c r="E74" i="13"/>
  <c r="C74" i="13"/>
  <c r="Q51" i="12"/>
  <c r="O51" i="12"/>
  <c r="M51" i="12"/>
  <c r="K51" i="12"/>
  <c r="I51" i="12"/>
  <c r="G51" i="12"/>
  <c r="E51" i="12"/>
  <c r="C51" i="12"/>
  <c r="Q56" i="11"/>
  <c r="O56" i="11"/>
  <c r="M56" i="11"/>
  <c r="K56" i="11"/>
  <c r="I56" i="11"/>
  <c r="G56" i="11"/>
  <c r="E56" i="11"/>
  <c r="C56" i="11"/>
  <c r="S14" i="10"/>
  <c r="Q14" i="10"/>
  <c r="O14" i="10"/>
  <c r="M14" i="10"/>
  <c r="K14" i="10"/>
  <c r="I14" i="10"/>
  <c r="S42" i="9"/>
  <c r="Q42" i="9"/>
  <c r="O42" i="9"/>
  <c r="M42" i="9"/>
  <c r="K42" i="9"/>
  <c r="I42" i="9"/>
  <c r="P15" i="6"/>
  <c r="N15" i="6"/>
  <c r="L15" i="6"/>
  <c r="J15" i="6"/>
  <c r="U53" i="2"/>
  <c r="S53" i="2"/>
  <c r="Q53" i="2"/>
  <c r="O53" i="2"/>
  <c r="M53" i="2"/>
  <c r="L53" i="2"/>
  <c r="J53" i="2"/>
  <c r="I53" i="2"/>
  <c r="G53" i="2"/>
  <c r="E53" i="2"/>
  <c r="K14" i="15" l="1"/>
</calcChain>
</file>

<file path=xl/sharedStrings.xml><?xml version="1.0" encoding="utf-8"?>
<sst xmlns="http://schemas.openxmlformats.org/spreadsheetml/2006/main" count="491" uniqueCount="208">
  <si>
    <t>‫صندوق سرمايه گذاري رشد سامان</t>
  </si>
  <si>
    <t>‫صورت وضعیت پورتفوی</t>
  </si>
  <si>
    <t>‫برای ماه منتهی به 1401/06/31</t>
  </si>
  <si>
    <t>‫1- سرمایه گذاری ها</t>
  </si>
  <si>
    <t>‫1-1- سرمایه گذاری در سهام و حق تقدم سهام</t>
  </si>
  <si>
    <t>‫1401/05/31</t>
  </si>
  <si>
    <t>‫تغییرات طی دوره</t>
  </si>
  <si>
    <t>‫1401/06/31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</si>
  <si>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</si>
  <si>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</si>
  <si>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</si>
  <si>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</si>
  <si>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</si>
  <si>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</si>
  <si>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</si>
  <si>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</si>
  <si>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</si>
  <si>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</si>
  <si>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</si>
  <si>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‫بانک سامان</t>
  </si>
  <si>
    <t>‫بيمه اتكايي آواي پارس70%تاديه</t>
  </si>
  <si>
    <t>‫بيمه اتكايي تهران رواك50%تاديه</t>
  </si>
  <si>
    <t>‫بيمه البرز</t>
  </si>
  <si>
    <t>‫تامين سرمايه نوين</t>
  </si>
  <si>
    <t>‫حمل و نقل ريلي پارسيان</t>
  </si>
  <si>
    <t>‫داده گسترعصرنوين-هاي وب</t>
  </si>
  <si>
    <t>‫دارويي تامين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</si>
  <si>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</si>
  <si>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</si>
  <si>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</si>
  <si>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</si>
  <si>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‫سرمايه گذاري ملي ايران (تقدم)</t>
  </si>
  <si>
    <t>‫سيمان خزر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</si>
  <si>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</si>
  <si>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</si>
  <si>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</si>
  <si>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</si>
  <si>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</si>
  <si>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‫غذايي مينو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</si>
  <si>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</si>
  <si>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</si>
  <si>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</si>
  <si>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</si>
  <si>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</si>
  <si>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</si>
  <si>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</si>
  <si>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</si>
  <si>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</si>
  <si>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</si>
  <si>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</si>
  <si>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</si>
  <si>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‫پتروشیمی تامین</t>
  </si>
  <si>
    <t>‫پتروشیمی تامین (تقدم)</t>
  </si>
  <si>
    <t>‫پرداخت الكترونيك سامان كيش</t>
  </si>
  <si>
    <t>‫پلي پروپيلن جم - جم پيلن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</si>
  <si>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</si>
  <si>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</si>
  <si>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</si>
  <si>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</si>
  <si>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</si>
  <si>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</si>
  <si>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</si>
  <si>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</si>
  <si>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</si>
  <si>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</si>
  <si>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</si>
  <si>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</si>
  <si>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</si>
  <si>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</si>
  <si>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</si>
  <si>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</si>
  <si>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</si>
  <si>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</si>
  <si>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</si>
  <si>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</si>
  <si>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</si>
  <si>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</si>
  <si>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</si>
  <si>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</si>
  <si>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</si>
  <si>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</si>
  <si>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</si>
  <si>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</si>
  <si>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</si>
  <si>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</si>
  <si>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</si>
  <si>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‫سپرده بانکی نزد بانک صادرات</t>
  </si>
  <si>
    <t>‫0217334540004</t>
  </si>
  <si>
    <t>‫1401/06/05</t>
  </si>
  <si>
    <t>‫10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</si>
  <si>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</si>
  <si>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</si>
  <si>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</si>
  <si>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</si>
  <si>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</si>
  <si>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</si>
  <si>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</si>
  <si>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</si>
  <si>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</si>
  <si>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</si>
  <si>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</si>
  <si>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</si>
  <si>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</si>
  <si>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</si>
  <si>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</si>
  <si>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</si>
  <si>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</si>
  <si>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</si>
  <si>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</si>
  <si>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</si>
  <si>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</si>
  <si>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</si>
  <si>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</si>
  <si>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</si>
  <si>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‫1401/04/29</t>
  </si>
  <si>
    <t>‫1401/04/13</t>
  </si>
  <si>
    <t>‫تامين سرمايه خليج فارس</t>
  </si>
  <si>
    <t>‫1401/03/23</t>
  </si>
  <si>
    <t>‫توسعه سامانه ي نرم افزاري نگين</t>
  </si>
  <si>
    <t>‫1400/11/09</t>
  </si>
  <si>
    <t>‫توليدات پتروشيمي قائد بصير</t>
  </si>
  <si>
    <t>‫1401/03/17</t>
  </si>
  <si>
    <t>‫1400/09/06</t>
  </si>
  <si>
    <t>‫1401/04/20</t>
  </si>
  <si>
    <t>‫1401/06/12</t>
  </si>
  <si>
    <t>‫1401/05/30</t>
  </si>
  <si>
    <t>‫1400/12/23</t>
  </si>
  <si>
    <t>‫1401/04/22</t>
  </si>
  <si>
    <t>‫1401/01/24</t>
  </si>
  <si>
    <t>‫سيمان مازندران</t>
  </si>
  <si>
    <t>‫1400/12/24</t>
  </si>
  <si>
    <t>‫1401/04/15</t>
  </si>
  <si>
    <t>‫1401/05/11</t>
  </si>
  <si>
    <t>‫1400/12/11</t>
  </si>
  <si>
    <t>‫كيميدارو</t>
  </si>
  <si>
    <t>‫1401/02/31</t>
  </si>
  <si>
    <t>‫1401/04/25</t>
  </si>
  <si>
    <t>‫مس شهيد باهنر</t>
  </si>
  <si>
    <t>‫1401/03/10</t>
  </si>
  <si>
    <t>‫1401/04/11</t>
  </si>
  <si>
    <t>‫1400/10/29</t>
  </si>
  <si>
    <t>‫پتروشيمي غدير</t>
  </si>
  <si>
    <t>‫1400/12/26</t>
  </si>
  <si>
    <t>‫1401/04/28</t>
  </si>
  <si>
    <t>‫1401/04/26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</si>
  <si>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</si>
  <si>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</si>
  <si>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</si>
  <si>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</si>
  <si>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</si>
  <si>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‫-</t>
  </si>
  <si>
    <t>‫كوتاه مدت-1-1792880-810-821-سامان</t>
  </si>
  <si>
    <t>‫1401/06/01</t>
  </si>
  <si>
    <t>‫كوتاه مدت-1-1792880-810-829-سامان</t>
  </si>
  <si>
    <t>‫كوتاه مدت-1-1792880-819-821-سامان</t>
  </si>
  <si>
    <t>‫1401/06/11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</si>
  <si>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</si>
  <si>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</si>
  <si>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</si>
  <si>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</si>
  <si>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</si>
  <si>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‫برق مپنا</t>
  </si>
  <si>
    <t>‫بیمه اتکایی ایرانیان</t>
  </si>
  <si>
    <t>‫تامين سرمايه بانك ملت</t>
  </si>
  <si>
    <t>‫تامين سرمايه خليج فارس-پذيره</t>
  </si>
  <si>
    <t>‫تجلي توسعه معادن و فلزات</t>
  </si>
  <si>
    <t>‫توليد و توسعه سرب روي ايرانيان</t>
  </si>
  <si>
    <t>‫ريل پرداز نو آفرين</t>
  </si>
  <si>
    <t>‫زامياد</t>
  </si>
  <si>
    <t>‫سرمايه گذاري كشاورزي كوثر</t>
  </si>
  <si>
    <t>‫سيمرغ</t>
  </si>
  <si>
    <t>‫صنعت غذايي كورش</t>
  </si>
  <si>
    <t>‫فولاد خوزستان</t>
  </si>
  <si>
    <t>‫كي بي سي</t>
  </si>
  <si>
    <t>‫پتروشیمی مارون</t>
  </si>
  <si>
    <t>‫پديده شيمي قرن</t>
  </si>
  <si>
    <t>‫چادرملو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</si>
  <si>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</si>
  <si>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</si>
  <si>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</si>
  <si>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</si>
  <si>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</si>
  <si>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</si>
  <si>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</si>
  <si>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</si>
  <si>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</si>
  <si>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</si>
  <si>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</si>
  <si>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</si>
  <si>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</si>
  <si>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‫بيمه اتكايي ايرانيان</t>
  </si>
  <si>
    <t>‫شيشه همدان</t>
  </si>
  <si>
    <t>‫نسوز آذر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</si>
  <si>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</si>
  <si>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</si>
  <si>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</si>
  <si>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</si>
  <si>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</si>
  <si>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</si>
  <si>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</si>
  <si>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</si>
  <si>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</si>
  <si>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</si>
  <si>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</si>
  <si>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‫بانك تجارت</t>
  </si>
  <si>
    <t>‫واحدهاي سرمايه گذاري</t>
  </si>
  <si>
    <t>سایر درآمدهای تنزیل سود سهام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</si>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</sst>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81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9"/>
      <color rgb="FF005EBB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3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 wrapText="1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 wrapText="1"/>
    </xf>
    <xf numFmtId="37" fontId="92" fillId="0" borderId="0" xfId="0" applyNumberFormat="1" applyFont="1" applyAlignment="1">
      <alignment horizontal="right" vertical="center" wrapText="1"/>
    </xf>
    <xf numFmtId="37" fontId="93" fillId="0" borderId="0" xfId="0" applyNumberFormat="1" applyFont="1" applyAlignment="1">
      <alignment horizontal="center" vertical="center" wrapText="1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3" xfId="0" applyNumberFormat="1" applyFont="1" applyBorder="1" applyAlignment="1">
      <alignment horizontal="center" vertical="center"/>
    </xf>
    <xf numFmtId="37" fontId="105" fillId="0" borderId="4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12" fillId="0" borderId="1" xfId="0" applyNumberFormat="1" applyFont="1" applyBorder="1" applyAlignment="1">
      <alignment horizontal="center" vertical="center"/>
    </xf>
    <xf numFmtId="37" fontId="113" fillId="0" borderId="1" xfId="0" applyNumberFormat="1" applyFont="1" applyBorder="1" applyAlignment="1">
      <alignment horizontal="center" vertical="center"/>
    </xf>
    <xf numFmtId="37" fontId="114" fillId="0" borderId="1" xfId="0" applyNumberFormat="1" applyFont="1" applyBorder="1" applyAlignment="1">
      <alignment horizontal="center" vertical="center"/>
    </xf>
    <xf numFmtId="37" fontId="115" fillId="0" borderId="1" xfId="0" applyNumberFormat="1" applyFont="1" applyBorder="1" applyAlignment="1">
      <alignment horizontal="center" vertical="center" wrapText="1"/>
    </xf>
    <xf numFmtId="37" fontId="116" fillId="0" borderId="1" xfId="0" applyNumberFormat="1" applyFont="1" applyBorder="1" applyAlignment="1">
      <alignment horizontal="center" vertical="center" wrapText="1"/>
    </xf>
    <xf numFmtId="37" fontId="117" fillId="0" borderId="0" xfId="0" applyNumberFormat="1" applyFont="1" applyAlignment="1">
      <alignment horizontal="right" vertical="center"/>
    </xf>
    <xf numFmtId="37" fontId="118" fillId="0" borderId="0" xfId="0" applyNumberFormat="1" applyFont="1" applyAlignment="1">
      <alignment horizontal="right" vertical="center"/>
    </xf>
    <xf numFmtId="37" fontId="119" fillId="0" borderId="0" xfId="0" applyNumberFormat="1" applyFont="1" applyAlignment="1">
      <alignment horizontal="right" vertical="center"/>
    </xf>
    <xf numFmtId="37" fontId="120" fillId="0" borderId="0" xfId="0" applyNumberFormat="1" applyFont="1" applyAlignment="1">
      <alignment horizontal="right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3" fillId="0" borderId="4" xfId="0" applyNumberFormat="1" applyFont="1" applyBorder="1" applyAlignment="1">
      <alignment horizontal="center" vertical="center"/>
    </xf>
    <xf numFmtId="37" fontId="124" fillId="0" borderId="4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 wrapText="1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1" xfId="0" applyNumberFormat="1" applyFont="1" applyBorder="1" applyAlignment="1">
      <alignment horizontal="center" vertical="center" wrapText="1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0" xfId="0" applyNumberFormat="1" applyFont="1" applyAlignment="1">
      <alignment horizontal="center" vertical="center" wrapText="1"/>
    </xf>
    <xf numFmtId="37" fontId="143" fillId="0" borderId="0" xfId="0" applyNumberFormat="1" applyFont="1" applyAlignment="1">
      <alignment horizontal="center" vertical="center" wrapText="1"/>
    </xf>
    <xf numFmtId="37" fontId="144" fillId="0" borderId="0" xfId="0" applyNumberFormat="1" applyFont="1" applyAlignment="1">
      <alignment horizontal="center" vertical="center" wrapText="1"/>
    </xf>
    <xf numFmtId="37" fontId="145" fillId="0" borderId="0" xfId="0" applyNumberFormat="1" applyFont="1" applyAlignment="1">
      <alignment horizontal="center" vertical="center" wrapText="1"/>
    </xf>
    <xf numFmtId="37" fontId="146" fillId="0" borderId="0" xfId="0" applyNumberFormat="1" applyFont="1" applyAlignment="1">
      <alignment horizontal="center" vertical="center" wrapText="1"/>
    </xf>
    <xf numFmtId="37" fontId="147" fillId="0" borderId="0" xfId="0" applyNumberFormat="1" applyFont="1" applyAlignment="1">
      <alignment horizontal="center" vertical="center" wrapText="1"/>
    </xf>
    <xf numFmtId="37" fontId="148" fillId="0" borderId="0" xfId="0" applyNumberFormat="1" applyFont="1" applyAlignment="1">
      <alignment horizontal="center" vertical="center" wrapText="1"/>
    </xf>
    <xf numFmtId="37" fontId="149" fillId="0" borderId="0" xfId="0" applyNumberFormat="1" applyFont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0" xfId="0" applyNumberFormat="1" applyFont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 wrapText="1"/>
    </xf>
    <xf numFmtId="37" fontId="175" fillId="0" borderId="3" xfId="0" applyNumberFormat="1" applyFont="1" applyBorder="1" applyAlignment="1">
      <alignment horizontal="center" vertical="center"/>
    </xf>
    <xf numFmtId="37" fontId="176" fillId="0" borderId="4" xfId="0" applyNumberFormat="1" applyFont="1" applyBorder="1" applyAlignment="1">
      <alignment horizontal="center" vertical="center"/>
    </xf>
    <xf numFmtId="37" fontId="177" fillId="0" borderId="4" xfId="0" applyNumberFormat="1" applyFont="1" applyBorder="1" applyAlignment="1">
      <alignment horizontal="center" vertical="center"/>
    </xf>
    <xf numFmtId="37" fontId="178" fillId="0" borderId="4" xfId="0" applyNumberFormat="1" applyFont="1" applyBorder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1" xfId="0" applyNumberFormat="1" applyFont="1" applyBorder="1" applyAlignment="1">
      <alignment horizontal="center" vertical="center" wrapText="1"/>
    </xf>
    <xf numFmtId="37" fontId="187" fillId="0" borderId="1" xfId="0" applyNumberFormat="1" applyFont="1" applyBorder="1" applyAlignment="1">
      <alignment horizontal="center" vertical="center" wrapText="1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1" xfId="0" applyNumberFormat="1" applyFont="1" applyBorder="1" applyAlignment="1">
      <alignment horizontal="center" vertical="center" wrapText="1"/>
    </xf>
    <xf numFmtId="37" fontId="190" fillId="0" borderId="1" xfId="0" applyNumberFormat="1" applyFont="1" applyBorder="1" applyAlignment="1">
      <alignment horizontal="center" vertical="center" wrapText="1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3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4" fillId="0" borderId="4" xfId="0" applyNumberFormat="1" applyFont="1" applyBorder="1" applyAlignment="1">
      <alignment horizontal="center" vertical="center"/>
    </xf>
    <xf numFmtId="37" fontId="205" fillId="0" borderId="4" xfId="0" applyNumberFormat="1" applyFont="1" applyBorder="1" applyAlignment="1">
      <alignment horizontal="center" vertical="center"/>
    </xf>
    <xf numFmtId="37" fontId="206" fillId="0" borderId="4" xfId="0" applyNumberFormat="1" applyFont="1" applyBorder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1" xfId="0" applyNumberFormat="1" applyFont="1" applyBorder="1" applyAlignment="1">
      <alignment horizontal="center" vertical="center" wrapText="1"/>
    </xf>
    <xf numFmtId="37" fontId="215" fillId="0" borderId="1" xfId="0" applyNumberFormat="1" applyFont="1" applyBorder="1" applyAlignment="1">
      <alignment horizontal="center" vertical="center" wrapText="1"/>
    </xf>
    <xf numFmtId="37" fontId="216" fillId="0" borderId="1" xfId="0" applyNumberFormat="1" applyFont="1" applyBorder="1" applyAlignment="1">
      <alignment horizontal="center" vertical="center" wrapText="1"/>
    </xf>
    <xf numFmtId="37" fontId="217" fillId="0" borderId="1" xfId="0" applyNumberFormat="1" applyFont="1" applyBorder="1" applyAlignment="1">
      <alignment horizontal="center" vertical="center" wrapText="1"/>
    </xf>
    <xf numFmtId="37" fontId="218" fillId="0" borderId="1" xfId="0" applyNumberFormat="1" applyFont="1" applyBorder="1" applyAlignment="1">
      <alignment horizontal="center" vertical="center" wrapText="1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3" xfId="0" applyNumberFormat="1" applyFont="1" applyBorder="1" applyAlignment="1">
      <alignment horizontal="center" vertical="center"/>
    </xf>
    <xf numFmtId="37" fontId="270" fillId="0" borderId="4" xfId="0" applyNumberFormat="1" applyFont="1" applyBorder="1" applyAlignment="1">
      <alignment horizontal="center" vertical="center"/>
    </xf>
    <xf numFmtId="37" fontId="271" fillId="0" borderId="4" xfId="0" applyNumberFormat="1" applyFont="1" applyBorder="1" applyAlignment="1">
      <alignment horizontal="center" vertical="center"/>
    </xf>
    <xf numFmtId="37" fontId="272" fillId="0" borderId="4" xfId="0" applyNumberFormat="1" applyFont="1" applyBorder="1" applyAlignment="1">
      <alignment horizontal="center" vertical="center"/>
    </xf>
    <xf numFmtId="37" fontId="273" fillId="0" borderId="4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37" fontId="286" fillId="0" borderId="1" xfId="0" applyNumberFormat="1" applyFont="1" applyBorder="1" applyAlignment="1">
      <alignment horizontal="center" vertical="center" wrapText="1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3" xfId="0" applyNumberFormat="1" applyFont="1" applyBorder="1" applyAlignment="1">
      <alignment horizontal="center" vertical="center"/>
    </xf>
    <xf numFmtId="37" fontId="337" fillId="0" borderId="4" xfId="0" applyNumberFormat="1" applyFont="1" applyBorder="1" applyAlignment="1">
      <alignment horizontal="center" vertical="center"/>
    </xf>
    <xf numFmtId="37" fontId="338" fillId="0" borderId="4" xfId="0" applyNumberFormat="1" applyFont="1" applyBorder="1" applyAlignment="1">
      <alignment horizontal="center" vertical="center"/>
    </xf>
    <xf numFmtId="37" fontId="339" fillId="0" borderId="4" xfId="0" applyNumberFormat="1" applyFont="1" applyBorder="1" applyAlignment="1">
      <alignment horizontal="center" vertical="center"/>
    </xf>
    <xf numFmtId="37" fontId="340" fillId="0" borderId="4" xfId="0" applyNumberFormat="1" applyFont="1" applyBorder="1" applyAlignment="1">
      <alignment horizontal="center" vertical="center"/>
    </xf>
    <xf numFmtId="37" fontId="341" fillId="0" borderId="4" xfId="0" applyNumberFormat="1" applyFont="1" applyBorder="1" applyAlignment="1">
      <alignment horizontal="center" vertical="center"/>
    </xf>
    <xf numFmtId="37" fontId="342" fillId="0" borderId="4" xfId="0" applyNumberFormat="1" applyFont="1" applyBorder="1" applyAlignment="1">
      <alignment horizontal="center" vertical="center"/>
    </xf>
    <xf numFmtId="37" fontId="343" fillId="0" borderId="4" xfId="0" applyNumberFormat="1" applyFont="1" applyBorder="1" applyAlignment="1">
      <alignment horizontal="center" vertical="center"/>
    </xf>
    <xf numFmtId="37" fontId="344" fillId="0" borderId="4" xfId="0" applyNumberFormat="1" applyFont="1" applyBorder="1" applyAlignment="1">
      <alignment horizontal="center" vertical="center"/>
    </xf>
    <xf numFmtId="37" fontId="352" fillId="0" borderId="1" xfId="0" applyNumberFormat="1" applyFont="1" applyBorder="1" applyAlignment="1">
      <alignment horizontal="center" vertical="center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1" xfId="0" applyNumberFormat="1" applyFont="1" applyBorder="1" applyAlignment="1">
      <alignment horizontal="center" vertical="center" wrapText="1"/>
    </xf>
    <xf numFmtId="37" fontId="356" fillId="0" borderId="1" xfId="0" applyNumberFormat="1" applyFont="1" applyBorder="1" applyAlignment="1">
      <alignment horizontal="center" vertical="center" wrapText="1"/>
    </xf>
    <xf numFmtId="37" fontId="357" fillId="0" borderId="1" xfId="0" applyNumberFormat="1" applyFont="1" applyBorder="1" applyAlignment="1">
      <alignment horizontal="center" vertical="center" wrapText="1"/>
    </xf>
    <xf numFmtId="37" fontId="358" fillId="0" borderId="1" xfId="0" applyNumberFormat="1" applyFont="1" applyBorder="1" applyAlignment="1">
      <alignment horizontal="center" vertical="center" wrapText="1"/>
    </xf>
    <xf numFmtId="37" fontId="359" fillId="0" borderId="1" xfId="0" applyNumberFormat="1" applyFont="1" applyBorder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 wrapText="1"/>
    </xf>
    <xf numFmtId="37" fontId="361" fillId="0" borderId="1" xfId="0" applyNumberFormat="1" applyFont="1" applyBorder="1" applyAlignment="1">
      <alignment horizontal="center" vertical="center" wrapText="1"/>
    </xf>
    <xf numFmtId="37" fontId="362" fillId="0" borderId="1" xfId="0" applyNumberFormat="1" applyFont="1" applyBorder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 wrapText="1"/>
    </xf>
    <xf numFmtId="37" fontId="424" fillId="0" borderId="0" xfId="0" applyNumberFormat="1" applyFont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 wrapText="1"/>
    </xf>
    <xf numFmtId="37" fontId="428" fillId="0" borderId="3" xfId="0" applyNumberFormat="1" applyFont="1" applyBorder="1" applyAlignment="1">
      <alignment horizontal="center" vertical="center"/>
    </xf>
    <xf numFmtId="37" fontId="429" fillId="0" borderId="4" xfId="0" applyNumberFormat="1" applyFont="1" applyBorder="1" applyAlignment="1">
      <alignment horizontal="center" vertical="center"/>
    </xf>
    <xf numFmtId="37" fontId="430" fillId="0" borderId="4" xfId="0" applyNumberFormat="1" applyFont="1" applyBorder="1" applyAlignment="1">
      <alignment horizontal="center" vertical="center"/>
    </xf>
    <xf numFmtId="37" fontId="431" fillId="0" borderId="4" xfId="0" applyNumberFormat="1" applyFont="1" applyBorder="1" applyAlignment="1">
      <alignment horizontal="center" vertical="center"/>
    </xf>
    <xf numFmtId="37" fontId="432" fillId="0" borderId="4" xfId="0" applyNumberFormat="1" applyFont="1" applyBorder="1" applyAlignment="1">
      <alignment horizontal="center" vertical="center"/>
    </xf>
    <xf numFmtId="37" fontId="433" fillId="0" borderId="4" xfId="0" applyNumberFormat="1" applyFont="1" applyBorder="1" applyAlignment="1">
      <alignment horizontal="center" vertical="center"/>
    </xf>
    <xf numFmtId="37" fontId="434" fillId="0" borderId="4" xfId="0" applyNumberFormat="1" applyFont="1" applyBorder="1" applyAlignment="1">
      <alignment horizontal="center" vertical="center"/>
    </xf>
    <xf numFmtId="37" fontId="435" fillId="0" borderId="4" xfId="0" applyNumberFormat="1" applyFont="1" applyBorder="1" applyAlignment="1">
      <alignment horizontal="center" vertical="center"/>
    </xf>
    <xf numFmtId="37" fontId="436" fillId="0" borderId="4" xfId="0" applyNumberFormat="1" applyFont="1" applyBorder="1" applyAlignment="1">
      <alignment horizontal="center" vertical="center"/>
    </xf>
    <xf numFmtId="37" fontId="437" fillId="0" borderId="4" xfId="0" applyNumberFormat="1" applyFont="1" applyBorder="1" applyAlignment="1">
      <alignment horizontal="center" vertical="center"/>
    </xf>
    <xf numFmtId="37" fontId="438" fillId="0" borderId="4" xfId="0" applyNumberFormat="1" applyFont="1" applyBorder="1" applyAlignment="1">
      <alignment horizontal="center" vertical="center"/>
    </xf>
    <xf numFmtId="37" fontId="446" fillId="0" borderId="1" xfId="0" applyNumberFormat="1" applyFont="1" applyBorder="1" applyAlignment="1">
      <alignment horizontal="center" vertical="center" wrapText="1"/>
    </xf>
    <xf numFmtId="37" fontId="447" fillId="0" borderId="1" xfId="0" applyNumberFormat="1" applyFont="1" applyBorder="1" applyAlignment="1">
      <alignment horizontal="center" vertical="center" wrapText="1"/>
    </xf>
    <xf numFmtId="37" fontId="448" fillId="0" borderId="1" xfId="0" applyNumberFormat="1" applyFont="1" applyBorder="1" applyAlignment="1">
      <alignment horizontal="center" vertical="center" wrapText="1"/>
    </xf>
    <xf numFmtId="37" fontId="449" fillId="0" borderId="1" xfId="0" applyNumberFormat="1" applyFont="1" applyBorder="1" applyAlignment="1">
      <alignment horizontal="center" vertical="center" wrapText="1"/>
    </xf>
    <xf numFmtId="37" fontId="450" fillId="0" borderId="1" xfId="0" applyNumberFormat="1" applyFont="1" applyBorder="1" applyAlignment="1">
      <alignment horizontal="center" vertical="center" wrapText="1"/>
    </xf>
    <xf numFmtId="37" fontId="451" fillId="0" borderId="1" xfId="0" applyNumberFormat="1" applyFont="1" applyBorder="1" applyAlignment="1">
      <alignment horizontal="center" vertical="center" wrapText="1"/>
    </xf>
    <xf numFmtId="37" fontId="452" fillId="0" borderId="0" xfId="0" applyNumberFormat="1" applyFont="1" applyAlignment="1">
      <alignment horizontal="center" vertical="center" wrapText="1"/>
    </xf>
    <xf numFmtId="37" fontId="453" fillId="0" borderId="0" xfId="0" applyNumberFormat="1" applyFont="1" applyAlignment="1">
      <alignment horizontal="center" vertical="center" wrapText="1"/>
    </xf>
    <xf numFmtId="37" fontId="454" fillId="0" borderId="0" xfId="0" applyNumberFormat="1" applyFont="1" applyAlignment="1">
      <alignment horizontal="center" vertical="center" wrapText="1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 wrapText="1"/>
    </xf>
    <xf numFmtId="37" fontId="457" fillId="0" borderId="3" xfId="0" applyNumberFormat="1" applyFont="1" applyBorder="1" applyAlignment="1">
      <alignment horizontal="center" vertical="center"/>
    </xf>
    <xf numFmtId="37" fontId="458" fillId="0" borderId="4" xfId="0" applyNumberFormat="1" applyFont="1" applyBorder="1" applyAlignment="1">
      <alignment horizontal="center" vertical="center"/>
    </xf>
    <xf numFmtId="37" fontId="459" fillId="0" borderId="4" xfId="0" applyNumberFormat="1" applyFont="1" applyBorder="1" applyAlignment="1">
      <alignment horizontal="center" vertical="center"/>
    </xf>
    <xf numFmtId="37" fontId="460" fillId="0" borderId="4" xfId="0" applyNumberFormat="1" applyFont="1" applyBorder="1" applyAlignment="1">
      <alignment horizontal="center" vertical="center"/>
    </xf>
    <xf numFmtId="37" fontId="461" fillId="0" borderId="4" xfId="0" applyNumberFormat="1" applyFont="1" applyBorder="1" applyAlignment="1">
      <alignment horizontal="center" vertical="center"/>
    </xf>
    <xf numFmtId="37" fontId="466" fillId="0" borderId="1" xfId="0" applyNumberFormat="1" applyFont="1" applyBorder="1" applyAlignment="1">
      <alignment horizontal="center" vertical="center"/>
    </xf>
    <xf numFmtId="37" fontId="467" fillId="0" borderId="1" xfId="0" applyNumberFormat="1" applyFont="1" applyBorder="1" applyAlignment="1">
      <alignment horizontal="center" vertical="center"/>
    </xf>
    <xf numFmtId="37" fontId="468" fillId="0" borderId="1" xfId="0" applyNumberFormat="1" applyFont="1" applyBorder="1" applyAlignment="1">
      <alignment horizontal="center" vertical="center" wrapText="1"/>
    </xf>
    <xf numFmtId="37" fontId="469" fillId="0" borderId="1" xfId="0" applyNumberFormat="1" applyFont="1" applyBorder="1" applyAlignment="1">
      <alignment horizontal="center" vertical="center" wrapText="1"/>
    </xf>
    <xf numFmtId="37" fontId="470" fillId="0" borderId="1" xfId="0" applyNumberFormat="1" applyFont="1" applyBorder="1" applyAlignment="1">
      <alignment horizontal="center" vertical="center" wrapText="1"/>
    </xf>
    <xf numFmtId="37" fontId="471" fillId="0" borderId="0" xfId="0" applyNumberFormat="1" applyFont="1" applyAlignment="1">
      <alignment horizontal="center" vertical="center" wrapText="1"/>
    </xf>
    <xf numFmtId="37" fontId="472" fillId="0" borderId="0" xfId="0" applyNumberFormat="1" applyFont="1" applyAlignment="1">
      <alignment horizontal="center" vertical="center" wrapText="1"/>
    </xf>
    <xf numFmtId="37" fontId="473" fillId="0" borderId="0" xfId="0" applyNumberFormat="1" applyFont="1" applyAlignment="1">
      <alignment horizontal="center" vertical="center" wrapText="1"/>
    </xf>
    <xf numFmtId="37" fontId="474" fillId="0" borderId="3" xfId="0" applyNumberFormat="1" applyFont="1" applyBorder="1" applyAlignment="1">
      <alignment horizontal="center" vertical="center"/>
    </xf>
    <xf numFmtId="37" fontId="475" fillId="0" borderId="4" xfId="0" applyNumberFormat="1" applyFont="1" applyBorder="1" applyAlignment="1">
      <alignment horizontal="center" vertical="center"/>
    </xf>
    <xf numFmtId="37" fontId="476" fillId="0" borderId="4" xfId="0" applyNumberFormat="1" applyFont="1" applyBorder="1" applyAlignment="1">
      <alignment horizontal="center" vertical="center"/>
    </xf>
    <xf numFmtId="164" fontId="477" fillId="0" borderId="0" xfId="0" applyNumberFormat="1" applyFont="1" applyAlignment="1">
      <alignment horizontal="center" vertical="center"/>
    </xf>
    <xf numFmtId="164" fontId="477" fillId="0" borderId="8" xfId="0" applyNumberFormat="1" applyFont="1" applyBorder="1" applyAlignment="1">
      <alignment horizontal="center" vertical="center"/>
    </xf>
    <xf numFmtId="37" fontId="477" fillId="0" borderId="0" xfId="0" applyNumberFormat="1" applyFont="1" applyAlignment="1">
      <alignment horizontal="center" vertical="center" wrapText="1"/>
    </xf>
    <xf numFmtId="0" fontId="478" fillId="0" borderId="0" xfId="0" applyFont="1"/>
    <xf numFmtId="10" fontId="477" fillId="0" borderId="0" xfId="0" applyNumberFormat="1" applyFont="1" applyAlignment="1">
      <alignment horizontal="center" vertical="center"/>
    </xf>
    <xf numFmtId="10" fontId="477" fillId="0" borderId="3" xfId="0" applyNumberFormat="1" applyFont="1" applyBorder="1" applyAlignment="1">
      <alignment horizontal="center" vertical="center"/>
    </xf>
    <xf numFmtId="37" fontId="477" fillId="0" borderId="4" xfId="0" applyNumberFormat="1" applyFont="1" applyBorder="1" applyAlignment="1">
      <alignment horizontal="center" vertical="center"/>
    </xf>
    <xf numFmtId="37" fontId="479" fillId="0" borderId="4" xfId="0" applyNumberFormat="1" applyFont="1" applyBorder="1" applyAlignment="1">
      <alignment horizontal="center" vertical="center"/>
    </xf>
    <xf numFmtId="37" fontId="0" fillId="0" borderId="0" xfId="0" applyNumberFormat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478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 wrapText="1"/>
    </xf>
    <xf numFmtId="3" fontId="480" fillId="0" borderId="0" xfId="0" applyNumberFormat="1" applyFon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477" fillId="0" borderId="0" xfId="0" applyNumberFormat="1" applyFont="1" applyAlignment="1">
      <alignment horizontal="center" vertical="center" wrapText="1"/>
    </xf>
    <xf numFmtId="37" fontId="477" fillId="0" borderId="1" xfId="0" applyNumberFormat="1" applyFont="1" applyBorder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right" vertical="center"/>
    </xf>
    <xf numFmtId="37" fontId="79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right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right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right" vertical="center"/>
    </xf>
    <xf numFmtId="37" fontId="183" fillId="0" borderId="1" xfId="0" applyNumberFormat="1" applyFont="1" applyBorder="1" applyAlignment="1">
      <alignment horizontal="center" vertical="center"/>
    </xf>
    <xf numFmtId="37" fontId="184" fillId="0" borderId="1" xfId="0" applyNumberFormat="1" applyFont="1" applyBorder="1" applyAlignment="1">
      <alignment horizontal="center" vertical="center"/>
    </xf>
    <xf numFmtId="37" fontId="278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right" vertical="center"/>
    </xf>
    <xf numFmtId="37" fontId="211" fillId="0" borderId="1" xfId="0" applyNumberFormat="1" applyFont="1" applyBorder="1" applyAlignment="1">
      <alignment horizontal="center" vertical="center"/>
    </xf>
    <xf numFmtId="37" fontId="212" fillId="0" borderId="1" xfId="0" applyNumberFormat="1" applyFont="1" applyBorder="1" applyAlignment="1">
      <alignment horizontal="center" vertical="center"/>
    </xf>
    <xf numFmtId="37" fontId="345" fillId="0" borderId="5" xfId="0" applyNumberFormat="1" applyFont="1" applyBorder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right" vertical="center"/>
    </xf>
    <xf numFmtId="37" fontId="283" fillId="0" borderId="1" xfId="0" applyNumberFormat="1" applyFont="1" applyBorder="1" applyAlignment="1">
      <alignment horizontal="center" vertical="center"/>
    </xf>
    <xf numFmtId="37" fontId="284" fillId="0" borderId="1" xfId="0" applyNumberFormat="1" applyFont="1" applyBorder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right" vertical="center"/>
    </xf>
    <xf numFmtId="37" fontId="350" fillId="0" borderId="1" xfId="0" applyNumberFormat="1" applyFont="1" applyBorder="1" applyAlignment="1">
      <alignment horizontal="center" vertical="center"/>
    </xf>
    <xf numFmtId="37" fontId="351" fillId="0" borderId="1" xfId="0" applyNumberFormat="1" applyFont="1" applyBorder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right" vertical="center"/>
    </xf>
    <xf numFmtId="37" fontId="443" fillId="0" borderId="1" xfId="0" applyNumberFormat="1" applyFont="1" applyBorder="1" applyAlignment="1">
      <alignment horizontal="center" vertical="center"/>
    </xf>
    <xf numFmtId="37" fontId="444" fillId="0" borderId="1" xfId="0" applyNumberFormat="1" applyFont="1" applyBorder="1" applyAlignment="1">
      <alignment horizontal="center" vertical="center"/>
    </xf>
    <xf numFmtId="37" fontId="445" fillId="0" borderId="1" xfId="0" applyNumberFormat="1" applyFont="1" applyBorder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="110" zoomScaleNormal="100" zoomScaleSheetLayoutView="110" workbookViewId="0"/>
  </sheetViews>
  <sheetFormatPr defaultRowHeight="15"/>
  <sheetData>
    <row r="22" spans="1:10" ht="39.950000000000003" customHeight="1">
      <c r="A22" s="417" t="s">
        <v>0</v>
      </c>
      <c r="B22" s="418"/>
      <c r="C22" s="418"/>
      <c r="D22" s="418"/>
      <c r="E22" s="418"/>
      <c r="F22" s="418"/>
      <c r="G22" s="418"/>
      <c r="H22" s="418"/>
      <c r="I22" s="418"/>
      <c r="J22" s="418"/>
    </row>
    <row r="23" spans="1:10" ht="39.950000000000003" customHeight="1">
      <c r="A23" s="419" t="s">
        <v>1</v>
      </c>
      <c r="B23" s="418"/>
      <c r="C23" s="418"/>
      <c r="D23" s="418"/>
      <c r="E23" s="418"/>
      <c r="F23" s="418"/>
      <c r="G23" s="418"/>
      <c r="H23" s="418"/>
      <c r="I23" s="418"/>
      <c r="J23" s="418"/>
    </row>
    <row r="24" spans="1:10" ht="39.950000000000003" customHeight="1">
      <c r="A24" s="420" t="s">
        <v>2</v>
      </c>
      <c r="B24" s="418"/>
      <c r="C24" s="418"/>
      <c r="D24" s="418"/>
      <c r="E24" s="418"/>
      <c r="F24" s="418"/>
      <c r="G24" s="418"/>
      <c r="H24" s="418"/>
      <c r="I24" s="418"/>
      <c r="J24" s="41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view="pageBreakPreview" zoomScale="110" zoomScaleNormal="100" zoomScaleSheetLayoutView="110" workbookViewId="0">
      <selection activeCell="I14" sqref="I14"/>
    </sheetView>
  </sheetViews>
  <sheetFormatPr defaultRowHeight="15"/>
  <cols>
    <col min="1" max="1" width="25.5703125" customWidth="1"/>
    <col min="2" max="2" width="1.42578125" customWidth="1"/>
    <col min="3" max="3" width="20.140625" bestFit="1" customWidth="1"/>
    <col min="4" max="4" width="1.42578125" customWidth="1"/>
    <col min="5" max="5" width="16.5703125" bestFit="1" customWidth="1"/>
    <col min="6" max="6" width="1.42578125" customWidth="1"/>
    <col min="7" max="7" width="12.42578125" bestFit="1" customWidth="1"/>
    <col min="8" max="8" width="1.42578125" customWidth="1"/>
    <col min="9" max="9" width="16.5703125" bestFit="1" customWidth="1"/>
    <col min="10" max="10" width="1.42578125" customWidth="1"/>
    <col min="11" max="11" width="12.42578125" bestFit="1" customWidth="1"/>
  </cols>
  <sheetData>
    <row r="1" spans="1:11" ht="20.100000000000001" customHeight="1">
      <c r="A1" s="488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20.100000000000001" customHeight="1">
      <c r="A2" s="489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20.100000000000001" customHeight="1">
      <c r="A3" s="490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5" spans="1:11" ht="15.75">
      <c r="A5" s="491" t="s">
        <v>195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</row>
    <row r="7" spans="1:11" ht="15.75">
      <c r="A7" s="492" t="s">
        <v>196</v>
      </c>
      <c r="B7" s="427"/>
      <c r="C7" s="427"/>
      <c r="E7" s="493" t="s">
        <v>106</v>
      </c>
      <c r="F7" s="427"/>
      <c r="G7" s="427"/>
      <c r="I7" s="494" t="s">
        <v>7</v>
      </c>
      <c r="J7" s="427"/>
      <c r="K7" s="427"/>
    </row>
    <row r="8" spans="1:11" ht="31.5">
      <c r="A8" s="375" t="s">
        <v>197</v>
      </c>
      <c r="C8" s="376" t="s">
        <v>65</v>
      </c>
      <c r="E8" s="377" t="s">
        <v>198</v>
      </c>
      <c r="G8" s="378" t="s">
        <v>199</v>
      </c>
      <c r="I8" s="379" t="s">
        <v>198</v>
      </c>
      <c r="K8" s="380" t="s">
        <v>199</v>
      </c>
    </row>
    <row r="9" spans="1:11" ht="30">
      <c r="A9" s="381" t="s">
        <v>200</v>
      </c>
      <c r="C9" s="1" t="s">
        <v>73</v>
      </c>
      <c r="E9" s="402">
        <v>8808121</v>
      </c>
      <c r="G9" s="406">
        <f>E9/$E$14</f>
        <v>0.97723640719221916</v>
      </c>
      <c r="I9" s="402">
        <v>1012643846</v>
      </c>
      <c r="K9" s="406">
        <f>I9/I14</f>
        <v>0.92378796817850084</v>
      </c>
    </row>
    <row r="10" spans="1:11" ht="18.75">
      <c r="A10" s="382" t="s">
        <v>201</v>
      </c>
      <c r="C10" s="1" t="s">
        <v>80</v>
      </c>
      <c r="E10" s="402">
        <v>33895</v>
      </c>
      <c r="G10" s="406">
        <f>E10/E14</f>
        <v>3.7605555170938578E-3</v>
      </c>
      <c r="I10" s="402">
        <v>3102278</v>
      </c>
      <c r="K10" s="406">
        <f>I10/I14</f>
        <v>2.8300641944994974E-3</v>
      </c>
    </row>
    <row r="11" spans="1:11" ht="18.75">
      <c r="A11" s="383" t="s">
        <v>201</v>
      </c>
      <c r="C11" s="1" t="s">
        <v>82</v>
      </c>
      <c r="E11" s="402">
        <v>159292</v>
      </c>
      <c r="G11" s="406">
        <f>E11/E14</f>
        <v>1.7673002195867083E-2</v>
      </c>
      <c r="I11" s="402">
        <v>41508576</v>
      </c>
      <c r="K11" s="406">
        <f>I11/I14</f>
        <v>3.7866346827157712E-2</v>
      </c>
    </row>
    <row r="12" spans="1:11" ht="18.75">
      <c r="A12" s="384" t="s">
        <v>201</v>
      </c>
      <c r="C12" s="1" t="s">
        <v>84</v>
      </c>
      <c r="E12" s="402">
        <v>4617</v>
      </c>
      <c r="G12" s="406">
        <f>E12/E14</f>
        <v>5.1224324597794191E-4</v>
      </c>
      <c r="I12" s="402">
        <v>38924371</v>
      </c>
      <c r="K12" s="406">
        <f>I12/I14</f>
        <v>3.5508896578744585E-2</v>
      </c>
    </row>
    <row r="13" spans="1:11" ht="30">
      <c r="A13" s="385" t="s">
        <v>202</v>
      </c>
      <c r="C13" s="1" t="s">
        <v>87</v>
      </c>
      <c r="E13" s="402">
        <v>7371</v>
      </c>
      <c r="G13" s="406">
        <f>E13/E14</f>
        <v>8.1779184884197751E-4</v>
      </c>
      <c r="I13" s="402">
        <v>7371</v>
      </c>
      <c r="K13" s="406">
        <f>I13/I14</f>
        <v>6.7242210974180249E-6</v>
      </c>
    </row>
    <row r="14" spans="1:11" ht="19.5" thickBot="1">
      <c r="A14" s="386" t="s">
        <v>59</v>
      </c>
      <c r="E14" s="403">
        <f>SUM(E9:$E$13)</f>
        <v>9013296</v>
      </c>
      <c r="G14" s="407">
        <f>SUM(G9:$G$13)</f>
        <v>1</v>
      </c>
      <c r="I14" s="403">
        <f>SUM(I9:$I$13)</f>
        <v>1096186442</v>
      </c>
      <c r="K14" s="407">
        <f>SUM(K9:$K$13)</f>
        <v>1</v>
      </c>
    </row>
    <row r="15" spans="1:11" ht="15.75" thickTop="1">
      <c r="E15" s="387"/>
      <c r="G15" s="388"/>
      <c r="I15" s="389"/>
      <c r="K15" s="390"/>
    </row>
    <row r="16" spans="1:11">
      <c r="E16" s="410"/>
      <c r="F16" s="410"/>
      <c r="G16" s="410"/>
      <c r="H16" s="410"/>
      <c r="I16" s="41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7"/>
  <sheetViews>
    <sheetView rightToLeft="1" view="pageBreakPreview" zoomScale="120" zoomScaleNormal="100" zoomScaleSheetLayoutView="120" workbookViewId="0">
      <selection activeCell="F29" sqref="F29"/>
    </sheetView>
  </sheetViews>
  <sheetFormatPr defaultRowHeight="15"/>
  <cols>
    <col min="1" max="1" width="28.1406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0.5703125" bestFit="1" customWidth="1"/>
    <col min="7" max="7" width="10.28515625" bestFit="1" customWidth="1"/>
  </cols>
  <sheetData>
    <row r="1" spans="1:7" ht="20.100000000000001" customHeight="1">
      <c r="A1" s="495" t="s">
        <v>0</v>
      </c>
      <c r="B1" s="418"/>
      <c r="C1" s="418"/>
      <c r="D1" s="418"/>
      <c r="E1" s="418"/>
    </row>
    <row r="2" spans="1:7" ht="20.100000000000001" customHeight="1">
      <c r="A2" s="496" t="s">
        <v>90</v>
      </c>
      <c r="B2" s="418"/>
      <c r="C2" s="418"/>
      <c r="D2" s="418"/>
      <c r="E2" s="418"/>
    </row>
    <row r="3" spans="1:7" ht="20.100000000000001" customHeight="1">
      <c r="A3" s="497" t="s">
        <v>2</v>
      </c>
      <c r="B3" s="418"/>
      <c r="C3" s="418"/>
      <c r="D3" s="418"/>
      <c r="E3" s="418"/>
    </row>
    <row r="5" spans="1:7" ht="15.75">
      <c r="A5" s="498" t="s">
        <v>203</v>
      </c>
      <c r="B5" s="418"/>
      <c r="C5" s="418"/>
      <c r="D5" s="418"/>
      <c r="E5" s="418"/>
    </row>
    <row r="7" spans="1:7" ht="15.75">
      <c r="C7" s="391" t="s">
        <v>106</v>
      </c>
      <c r="E7" s="392" t="s">
        <v>7</v>
      </c>
    </row>
    <row r="8" spans="1:7" ht="15.75">
      <c r="A8" s="393" t="s">
        <v>102</v>
      </c>
      <c r="C8" s="394" t="s">
        <v>69</v>
      </c>
      <c r="E8" s="395" t="s">
        <v>69</v>
      </c>
    </row>
    <row r="9" spans="1:7" ht="18.75">
      <c r="A9" s="396" t="s">
        <v>186</v>
      </c>
      <c r="C9" s="402">
        <v>14073506</v>
      </c>
      <c r="D9" s="402"/>
      <c r="E9" s="402">
        <v>260964748</v>
      </c>
      <c r="F9" s="411"/>
      <c r="G9" s="411"/>
    </row>
    <row r="10" spans="1:7" ht="18.75">
      <c r="A10" s="397" t="s">
        <v>204</v>
      </c>
      <c r="C10" s="402">
        <v>806182</v>
      </c>
      <c r="D10" s="402"/>
      <c r="E10" s="402">
        <v>170744173</v>
      </c>
      <c r="F10" s="411"/>
      <c r="G10" s="411"/>
    </row>
    <row r="11" spans="1:7" ht="18.75">
      <c r="A11" s="398" t="s">
        <v>205</v>
      </c>
      <c r="C11" s="402">
        <v>13397837</v>
      </c>
      <c r="D11" s="402"/>
      <c r="E11" s="402">
        <v>386210075</v>
      </c>
      <c r="F11" s="411"/>
      <c r="G11" s="411"/>
    </row>
    <row r="12" spans="1:7" ht="18.75">
      <c r="A12" s="415" t="s">
        <v>206</v>
      </c>
      <c r="C12" s="402">
        <v>2729676495</v>
      </c>
      <c r="D12" s="402"/>
      <c r="E12" s="402">
        <v>832149263</v>
      </c>
      <c r="F12" s="411"/>
      <c r="G12" s="411"/>
    </row>
    <row r="13" spans="1:7" ht="18.75">
      <c r="A13" s="415" t="s">
        <v>207</v>
      </c>
      <c r="C13" s="402">
        <v>9</v>
      </c>
      <c r="D13" s="402"/>
      <c r="E13" s="402">
        <v>0</v>
      </c>
      <c r="F13" s="411"/>
      <c r="G13" s="411"/>
    </row>
    <row r="14" spans="1:7" ht="19.5" thickBot="1">
      <c r="A14" s="399" t="s">
        <v>59</v>
      </c>
      <c r="C14" s="403">
        <f>SUM(C9:C13)</f>
        <v>2757954029</v>
      </c>
      <c r="D14" s="402"/>
      <c r="E14" s="403">
        <f>SUM(E9:E13)</f>
        <v>1650068259</v>
      </c>
    </row>
    <row r="15" spans="1:7" ht="15.75" thickTop="1">
      <c r="C15" s="400"/>
      <c r="E15" s="401"/>
    </row>
    <row r="16" spans="1:7" ht="18.75">
      <c r="A16" s="404"/>
    </row>
    <row r="17" spans="1:1">
      <c r="A17" s="415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2"/>
  <sheetViews>
    <sheetView rightToLeft="1" view="pageBreakPreview" zoomScaleNormal="100" zoomScaleSheetLayoutView="100" workbookViewId="0">
      <selection activeCell="L62" sqref="L62"/>
    </sheetView>
  </sheetViews>
  <sheetFormatPr defaultRowHeight="18"/>
  <cols>
    <col min="1" max="1" width="16.7109375" bestFit="1" customWidth="1"/>
    <col min="2" max="2" width="1.42578125" customWidth="1"/>
    <col min="3" max="3" width="12.7109375" customWidth="1"/>
    <col min="4" max="4" width="1.42578125" customWidth="1"/>
    <col min="5" max="5" width="18.42578125" bestFit="1" customWidth="1"/>
    <col min="6" max="6" width="1.42578125" customWidth="1"/>
    <col min="7" max="7" width="18.42578125" bestFit="1" customWidth="1"/>
    <col min="8" max="8" width="1.42578125" customWidth="1"/>
    <col min="9" max="9" width="10.42578125" bestFit="1" customWidth="1"/>
    <col min="10" max="10" width="16.7109375" bestFit="1" customWidth="1"/>
    <col min="11" max="11" width="1.42578125" customWidth="1"/>
    <col min="12" max="12" width="11.28515625" bestFit="1" customWidth="1"/>
    <col min="13" max="13" width="15.5703125" bestFit="1" customWidth="1"/>
    <col min="14" max="14" width="1.42578125" customWidth="1"/>
    <col min="15" max="15" width="12.7109375" customWidth="1"/>
    <col min="16" max="16" width="1.42578125" customWidth="1"/>
    <col min="17" max="17" width="15.5703125" bestFit="1" customWidth="1"/>
    <col min="18" max="18" width="1.42578125" customWidth="1"/>
    <col min="19" max="19" width="18.28515625" bestFit="1" customWidth="1"/>
    <col min="20" max="20" width="1.42578125" customWidth="1"/>
    <col min="21" max="21" width="18.42578125" bestFit="1" customWidth="1"/>
    <col min="22" max="22" width="1.42578125" customWidth="1"/>
    <col min="23" max="23" width="18" style="405" bestFit="1" customWidth="1"/>
    <col min="24" max="24" width="16.42578125" bestFit="1" customWidth="1"/>
  </cols>
  <sheetData>
    <row r="1" spans="1:24" ht="20.100000000000001" customHeight="1">
      <c r="A1" s="421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</row>
    <row r="2" spans="1:24" ht="20.100000000000001" customHeight="1">
      <c r="A2" s="422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</row>
    <row r="3" spans="1:24" ht="20.100000000000001" customHeight="1">
      <c r="A3" s="423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</row>
    <row r="5" spans="1:24" ht="15.75">
      <c r="A5" s="424" t="s">
        <v>3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</row>
    <row r="6" spans="1:24" ht="15.75">
      <c r="A6" s="425" t="s">
        <v>4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</row>
    <row r="8" spans="1:24" ht="15.75">
      <c r="C8" s="426" t="s">
        <v>5</v>
      </c>
      <c r="D8" s="427"/>
      <c r="E8" s="427"/>
      <c r="F8" s="427"/>
      <c r="G8" s="427"/>
      <c r="I8" s="428" t="s">
        <v>6</v>
      </c>
      <c r="J8" s="427"/>
      <c r="K8" s="427"/>
      <c r="L8" s="427"/>
      <c r="M8" s="427"/>
      <c r="O8" s="429" t="s">
        <v>7</v>
      </c>
      <c r="P8" s="427"/>
      <c r="Q8" s="427"/>
      <c r="R8" s="427"/>
      <c r="S8" s="427"/>
      <c r="T8" s="427"/>
      <c r="U8" s="427"/>
      <c r="V8" s="427"/>
      <c r="W8" s="427"/>
    </row>
    <row r="9" spans="1:24" ht="15">
      <c r="A9" s="430" t="s">
        <v>8</v>
      </c>
      <c r="C9" s="430" t="s">
        <v>9</v>
      </c>
      <c r="E9" s="430" t="s">
        <v>10</v>
      </c>
      <c r="G9" s="430" t="s">
        <v>11</v>
      </c>
      <c r="I9" s="430" t="s">
        <v>12</v>
      </c>
      <c r="J9" s="418"/>
      <c r="L9" s="430" t="s">
        <v>13</v>
      </c>
      <c r="M9" s="418"/>
      <c r="O9" s="430" t="s">
        <v>9</v>
      </c>
      <c r="Q9" s="436" t="s">
        <v>14</v>
      </c>
      <c r="S9" s="430" t="s">
        <v>10</v>
      </c>
      <c r="U9" s="430" t="s">
        <v>11</v>
      </c>
      <c r="W9" s="440" t="s">
        <v>15</v>
      </c>
    </row>
    <row r="10" spans="1:24" ht="15">
      <c r="A10" s="431"/>
      <c r="C10" s="432"/>
      <c r="E10" s="433"/>
      <c r="G10" s="434"/>
      <c r="I10" s="2" t="s">
        <v>9</v>
      </c>
      <c r="J10" s="3" t="s">
        <v>10</v>
      </c>
      <c r="L10" s="4" t="s">
        <v>9</v>
      </c>
      <c r="M10" s="5" t="s">
        <v>16</v>
      </c>
      <c r="O10" s="435"/>
      <c r="Q10" s="437"/>
      <c r="S10" s="438"/>
      <c r="U10" s="439"/>
      <c r="W10" s="441"/>
      <c r="X10" s="411"/>
    </row>
    <row r="11" spans="1:24" ht="30">
      <c r="A11" s="6" t="s">
        <v>17</v>
      </c>
      <c r="C11" s="402">
        <v>2500000</v>
      </c>
      <c r="D11" s="402"/>
      <c r="E11" s="402">
        <v>50045400000</v>
      </c>
      <c r="F11" s="402"/>
      <c r="G11" s="402">
        <v>41377331250</v>
      </c>
      <c r="H11" s="402"/>
      <c r="I11" s="402">
        <v>0</v>
      </c>
      <c r="J11" s="402">
        <v>0</v>
      </c>
      <c r="K11" s="402"/>
      <c r="L11" s="402">
        <v>2500000</v>
      </c>
      <c r="M11" s="402">
        <v>40625349067</v>
      </c>
      <c r="N11" s="402"/>
      <c r="O11" s="402">
        <v>0</v>
      </c>
      <c r="P11" s="402">
        <v>0</v>
      </c>
      <c r="Q11" s="402">
        <v>0</v>
      </c>
      <c r="R11" s="402">
        <v>0</v>
      </c>
      <c r="S11" s="402">
        <v>0</v>
      </c>
      <c r="T11" s="402">
        <v>0</v>
      </c>
      <c r="U11" s="402">
        <v>0</v>
      </c>
      <c r="V11">
        <v>0</v>
      </c>
      <c r="W11" s="414">
        <v>0</v>
      </c>
    </row>
    <row r="12" spans="1:24" ht="18.75">
      <c r="A12" s="7" t="s">
        <v>18</v>
      </c>
      <c r="C12" s="402">
        <v>0</v>
      </c>
      <c r="D12" s="402"/>
      <c r="E12" s="402">
        <v>-1</v>
      </c>
      <c r="F12" s="402"/>
      <c r="G12" s="402">
        <v>-1</v>
      </c>
      <c r="H12" s="402"/>
      <c r="I12" s="402">
        <v>0</v>
      </c>
      <c r="J12" s="402">
        <v>0</v>
      </c>
      <c r="K12" s="402"/>
      <c r="L12" s="402">
        <v>0</v>
      </c>
      <c r="M12" s="402">
        <v>0</v>
      </c>
      <c r="N12" s="402"/>
      <c r="O12" s="402">
        <v>0</v>
      </c>
      <c r="P12" s="402"/>
      <c r="Q12" s="402">
        <v>3183</v>
      </c>
      <c r="R12" s="402"/>
      <c r="S12" s="402">
        <v>-1</v>
      </c>
      <c r="T12" s="402"/>
      <c r="U12" s="402">
        <v>-1</v>
      </c>
      <c r="W12" s="414">
        <v>-3.3237437280357862E-13</v>
      </c>
    </row>
    <row r="13" spans="1:24" ht="18.75">
      <c r="A13" s="8" t="s">
        <v>19</v>
      </c>
      <c r="C13" s="402">
        <v>144860000</v>
      </c>
      <c r="D13" s="402"/>
      <c r="E13" s="402">
        <v>497297874841</v>
      </c>
      <c r="F13" s="402"/>
      <c r="G13" s="402">
        <v>530920932021</v>
      </c>
      <c r="H13" s="402"/>
      <c r="I13" s="402">
        <v>0</v>
      </c>
      <c r="J13" s="402">
        <v>0</v>
      </c>
      <c r="K13" s="402"/>
      <c r="L13" s="402">
        <v>0</v>
      </c>
      <c r="M13" s="402">
        <v>0</v>
      </c>
      <c r="N13" s="402"/>
      <c r="O13" s="402">
        <v>144860000</v>
      </c>
      <c r="P13" s="402"/>
      <c r="Q13" s="402">
        <v>3179</v>
      </c>
      <c r="R13" s="402"/>
      <c r="S13" s="402">
        <v>497297874841</v>
      </c>
      <c r="T13" s="402"/>
      <c r="U13" s="402">
        <v>457769905857</v>
      </c>
      <c r="W13" s="414">
        <v>0.1521509853475736</v>
      </c>
    </row>
    <row r="14" spans="1:24" ht="30">
      <c r="A14" s="9" t="s">
        <v>20</v>
      </c>
      <c r="C14" s="402">
        <v>38137</v>
      </c>
      <c r="D14" s="402"/>
      <c r="E14" s="402">
        <v>26720136</v>
      </c>
      <c r="F14" s="402"/>
      <c r="G14" s="402">
        <v>26537059</v>
      </c>
      <c r="H14" s="402"/>
      <c r="I14" s="402">
        <v>0</v>
      </c>
      <c r="J14" s="402">
        <v>0</v>
      </c>
      <c r="K14" s="402"/>
      <c r="L14" s="402">
        <v>0</v>
      </c>
      <c r="M14" s="402">
        <v>0</v>
      </c>
      <c r="N14" s="402"/>
      <c r="O14" s="402">
        <v>38137</v>
      </c>
      <c r="P14" s="402"/>
      <c r="Q14" s="402">
        <v>700</v>
      </c>
      <c r="R14" s="402"/>
      <c r="S14" s="402">
        <v>26720136</v>
      </c>
      <c r="T14" s="402"/>
      <c r="U14" s="402">
        <v>26537059</v>
      </c>
      <c r="W14" s="414">
        <v>8.8202383411765614E-6</v>
      </c>
    </row>
    <row r="15" spans="1:24" ht="30">
      <c r="A15" s="10" t="s">
        <v>21</v>
      </c>
      <c r="C15" s="402">
        <v>108053</v>
      </c>
      <c r="D15" s="402"/>
      <c r="E15" s="402">
        <v>54075554</v>
      </c>
      <c r="F15" s="402"/>
      <c r="G15" s="402">
        <v>53705042</v>
      </c>
      <c r="H15" s="402"/>
      <c r="I15" s="402">
        <v>0</v>
      </c>
      <c r="J15" s="402">
        <v>0</v>
      </c>
      <c r="K15" s="402"/>
      <c r="L15" s="402">
        <v>0</v>
      </c>
      <c r="M15" s="402">
        <v>0</v>
      </c>
      <c r="N15" s="402"/>
      <c r="O15" s="402">
        <v>108053</v>
      </c>
      <c r="P15" s="402"/>
      <c r="Q15" s="402">
        <v>500</v>
      </c>
      <c r="R15" s="402"/>
      <c r="S15" s="402">
        <v>54075554</v>
      </c>
      <c r="T15" s="402"/>
      <c r="U15" s="402">
        <v>53705042</v>
      </c>
      <c r="W15" s="414">
        <v>1.7850179651139847E-5</v>
      </c>
    </row>
    <row r="16" spans="1:24" ht="18.75">
      <c r="A16" s="11" t="s">
        <v>22</v>
      </c>
      <c r="C16" s="402">
        <v>30220930</v>
      </c>
      <c r="D16" s="402"/>
      <c r="E16" s="402">
        <v>78221797463</v>
      </c>
      <c r="F16" s="402"/>
      <c r="G16" s="402">
        <v>62094985669</v>
      </c>
      <c r="H16" s="402"/>
      <c r="I16" s="402">
        <v>0</v>
      </c>
      <c r="J16" s="402">
        <v>0</v>
      </c>
      <c r="K16" s="402"/>
      <c r="L16" s="402">
        <v>0</v>
      </c>
      <c r="M16" s="402">
        <v>0</v>
      </c>
      <c r="N16" s="402"/>
      <c r="O16" s="402">
        <v>36664627</v>
      </c>
      <c r="P16" s="402"/>
      <c r="Q16" s="402">
        <v>1532</v>
      </c>
      <c r="R16" s="402"/>
      <c r="S16" s="402">
        <v>78221797463</v>
      </c>
      <c r="T16" s="402"/>
      <c r="U16" s="402">
        <v>55835995823</v>
      </c>
      <c r="W16" s="414">
        <v>1.855845409153286E-2</v>
      </c>
    </row>
    <row r="17" spans="1:23" ht="18.75">
      <c r="A17" s="12" t="s">
        <v>23</v>
      </c>
      <c r="C17" s="402">
        <v>2000000</v>
      </c>
      <c r="D17" s="402"/>
      <c r="E17" s="402">
        <v>9648092144</v>
      </c>
      <c r="F17" s="402"/>
      <c r="G17" s="402">
        <v>9817237800</v>
      </c>
      <c r="H17" s="402"/>
      <c r="I17" s="402">
        <v>0</v>
      </c>
      <c r="J17" s="402">
        <v>0</v>
      </c>
      <c r="K17" s="402"/>
      <c r="L17" s="402">
        <v>0</v>
      </c>
      <c r="M17" s="402">
        <v>0</v>
      </c>
      <c r="N17" s="402"/>
      <c r="O17" s="402">
        <v>2000000</v>
      </c>
      <c r="P17" s="402"/>
      <c r="Q17" s="402">
        <v>5000</v>
      </c>
      <c r="R17" s="402"/>
      <c r="S17" s="402">
        <v>9648092144</v>
      </c>
      <c r="T17" s="402"/>
      <c r="U17" s="402">
        <v>9940500000</v>
      </c>
      <c r="W17" s="414">
        <v>3.3039674528539732E-3</v>
      </c>
    </row>
    <row r="18" spans="1:23" ht="30">
      <c r="A18" s="13" t="s">
        <v>24</v>
      </c>
      <c r="C18" s="402">
        <v>1316253</v>
      </c>
      <c r="D18" s="402"/>
      <c r="E18" s="402">
        <v>48581660596</v>
      </c>
      <c r="F18" s="402"/>
      <c r="G18" s="402">
        <v>48934956420</v>
      </c>
      <c r="H18" s="402"/>
      <c r="I18" s="402">
        <v>0</v>
      </c>
      <c r="J18" s="402">
        <v>0</v>
      </c>
      <c r="K18" s="402"/>
      <c r="L18" s="402">
        <v>0</v>
      </c>
      <c r="M18" s="402">
        <v>0</v>
      </c>
      <c r="N18" s="402"/>
      <c r="O18" s="402">
        <v>1316253</v>
      </c>
      <c r="P18" s="402"/>
      <c r="Q18" s="402">
        <v>35300</v>
      </c>
      <c r="R18" s="402"/>
      <c r="S18" s="402">
        <v>48581660596</v>
      </c>
      <c r="T18" s="402"/>
      <c r="U18" s="402">
        <v>46187271701</v>
      </c>
      <c r="W18" s="414">
        <v>1.535146546312835E-2</v>
      </c>
    </row>
    <row r="19" spans="1:23" ht="30">
      <c r="A19" s="14" t="s">
        <v>25</v>
      </c>
      <c r="C19" s="402">
        <v>4550685</v>
      </c>
      <c r="D19" s="402"/>
      <c r="E19" s="402">
        <v>11818835615</v>
      </c>
      <c r="F19" s="402"/>
      <c r="G19" s="402">
        <v>13806052911</v>
      </c>
      <c r="H19" s="402"/>
      <c r="I19" s="402">
        <v>0</v>
      </c>
      <c r="J19" s="402">
        <v>0</v>
      </c>
      <c r="K19" s="402"/>
      <c r="L19" s="402">
        <v>4550685</v>
      </c>
      <c r="M19" s="402">
        <v>13488301065</v>
      </c>
      <c r="N19" s="402"/>
      <c r="O19" s="402">
        <v>0</v>
      </c>
      <c r="P19" s="402">
        <v>0</v>
      </c>
      <c r="Q19" s="402">
        <v>0</v>
      </c>
      <c r="R19" s="402">
        <v>0</v>
      </c>
      <c r="S19" s="402">
        <v>0</v>
      </c>
      <c r="T19" s="402">
        <v>0</v>
      </c>
      <c r="U19" s="402">
        <v>0</v>
      </c>
      <c r="V19" s="402">
        <v>0</v>
      </c>
      <c r="W19" s="414">
        <v>0</v>
      </c>
    </row>
    <row r="20" spans="1:23" ht="18.75">
      <c r="A20" s="15" t="s">
        <v>26</v>
      </c>
      <c r="C20" s="402">
        <v>1000000</v>
      </c>
      <c r="D20" s="402"/>
      <c r="E20" s="402">
        <v>22041428485</v>
      </c>
      <c r="F20" s="402"/>
      <c r="G20" s="402">
        <v>21829338000</v>
      </c>
      <c r="H20" s="402"/>
      <c r="I20" s="402">
        <v>0</v>
      </c>
      <c r="J20" s="402">
        <v>0</v>
      </c>
      <c r="K20" s="402"/>
      <c r="L20" s="402">
        <v>0</v>
      </c>
      <c r="M20" s="402">
        <v>0</v>
      </c>
      <c r="N20" s="402"/>
      <c r="O20" s="402">
        <v>1000000</v>
      </c>
      <c r="P20" s="402"/>
      <c r="Q20" s="402">
        <v>17020</v>
      </c>
      <c r="R20" s="402"/>
      <c r="S20" s="402">
        <v>22041428485</v>
      </c>
      <c r="T20" s="402"/>
      <c r="U20" s="402">
        <v>16918731000</v>
      </c>
      <c r="W20" s="414">
        <v>5.6233526047574619E-3</v>
      </c>
    </row>
    <row r="21" spans="1:23" ht="30">
      <c r="A21" s="16" t="s">
        <v>27</v>
      </c>
      <c r="C21" s="402">
        <v>19300000</v>
      </c>
      <c r="D21" s="402"/>
      <c r="E21" s="402">
        <v>198973020105</v>
      </c>
      <c r="F21" s="402"/>
      <c r="G21" s="402">
        <v>173050188300</v>
      </c>
      <c r="H21" s="402"/>
      <c r="I21" s="402">
        <v>0</v>
      </c>
      <c r="J21" s="402">
        <v>0</v>
      </c>
      <c r="K21" s="402"/>
      <c r="L21" s="402">
        <v>0</v>
      </c>
      <c r="M21" s="402">
        <v>0</v>
      </c>
      <c r="N21" s="402"/>
      <c r="O21" s="402">
        <v>19300000</v>
      </c>
      <c r="P21" s="402"/>
      <c r="Q21" s="402">
        <v>8170</v>
      </c>
      <c r="R21" s="402"/>
      <c r="S21" s="402">
        <v>198973020105</v>
      </c>
      <c r="T21" s="402"/>
      <c r="U21" s="402">
        <v>156742798050</v>
      </c>
      <c r="W21" s="414">
        <v>5.2097289193346732E-2</v>
      </c>
    </row>
    <row r="22" spans="1:23" ht="18.75">
      <c r="A22" s="17" t="s">
        <v>28</v>
      </c>
      <c r="C22" s="402">
        <v>16500000</v>
      </c>
      <c r="D22" s="402"/>
      <c r="E22" s="402">
        <v>218993092508</v>
      </c>
      <c r="F22" s="402"/>
      <c r="G22" s="402">
        <v>229297513500</v>
      </c>
      <c r="H22" s="402"/>
      <c r="I22" s="402">
        <v>0</v>
      </c>
      <c r="J22" s="402">
        <v>0</v>
      </c>
      <c r="K22" s="402"/>
      <c r="L22" s="402">
        <v>0</v>
      </c>
      <c r="M22" s="402">
        <v>0</v>
      </c>
      <c r="N22" s="402"/>
      <c r="O22" s="402">
        <v>16500000</v>
      </c>
      <c r="P22" s="402"/>
      <c r="Q22" s="402">
        <v>13530</v>
      </c>
      <c r="R22" s="402"/>
      <c r="S22" s="402">
        <v>218993092508</v>
      </c>
      <c r="T22" s="402"/>
      <c r="U22" s="402">
        <v>221916692250</v>
      </c>
      <c r="W22" s="414">
        <v>7.375942140123852E-2</v>
      </c>
    </row>
    <row r="23" spans="1:23" ht="30">
      <c r="A23" s="18" t="s">
        <v>29</v>
      </c>
      <c r="C23" s="402">
        <v>26512314</v>
      </c>
      <c r="D23" s="402"/>
      <c r="E23" s="402">
        <v>151204336137</v>
      </c>
      <c r="F23" s="402"/>
      <c r="G23" s="402">
        <v>131772828658</v>
      </c>
      <c r="H23" s="402"/>
      <c r="I23" s="402">
        <v>0</v>
      </c>
      <c r="J23" s="402">
        <v>0</v>
      </c>
      <c r="K23" s="402"/>
      <c r="L23" s="402">
        <v>0</v>
      </c>
      <c r="M23" s="402">
        <v>0</v>
      </c>
      <c r="N23" s="402"/>
      <c r="O23" s="402">
        <v>26512314</v>
      </c>
      <c r="P23" s="402"/>
      <c r="Q23" s="402">
        <v>4493</v>
      </c>
      <c r="R23" s="402"/>
      <c r="S23" s="402">
        <v>151204336137</v>
      </c>
      <c r="T23" s="402"/>
      <c r="U23" s="402">
        <v>118411063833</v>
      </c>
      <c r="W23" s="414">
        <v>3.9356803074497883E-2</v>
      </c>
    </row>
    <row r="24" spans="1:23" ht="30">
      <c r="A24" s="19" t="s">
        <v>30</v>
      </c>
      <c r="C24" s="402">
        <v>4000000</v>
      </c>
      <c r="D24" s="402"/>
      <c r="E24" s="402">
        <v>41935674516</v>
      </c>
      <c r="F24" s="402"/>
      <c r="G24" s="402">
        <v>34751988000</v>
      </c>
      <c r="H24" s="402"/>
      <c r="I24" s="402">
        <v>0</v>
      </c>
      <c r="J24" s="402">
        <v>0</v>
      </c>
      <c r="K24" s="402"/>
      <c r="L24" s="402">
        <v>0</v>
      </c>
      <c r="M24" s="402">
        <v>0</v>
      </c>
      <c r="N24" s="402"/>
      <c r="O24" s="402">
        <v>7200000</v>
      </c>
      <c r="P24" s="402"/>
      <c r="Q24" s="402">
        <v>4397</v>
      </c>
      <c r="R24" s="402"/>
      <c r="S24" s="402">
        <v>38462107064</v>
      </c>
      <c r="T24" s="402"/>
      <c r="U24" s="402">
        <v>31470032520</v>
      </c>
      <c r="W24" s="414">
        <v>1.0459832320943222E-2</v>
      </c>
    </row>
    <row r="25" spans="1:23" ht="30">
      <c r="A25" s="20" t="s">
        <v>31</v>
      </c>
      <c r="C25" s="402">
        <v>0</v>
      </c>
      <c r="D25" s="402">
        <v>0</v>
      </c>
      <c r="E25" s="402">
        <v>0</v>
      </c>
      <c r="F25" s="402">
        <v>0</v>
      </c>
      <c r="G25" s="402">
        <v>0</v>
      </c>
      <c r="H25" s="402"/>
      <c r="I25" s="402">
        <v>0</v>
      </c>
      <c r="J25" s="402">
        <v>0</v>
      </c>
      <c r="K25" s="402"/>
      <c r="L25" s="402">
        <v>0</v>
      </c>
      <c r="M25" s="402">
        <v>0</v>
      </c>
      <c r="N25" s="402"/>
      <c r="O25" s="402">
        <v>800000</v>
      </c>
      <c r="P25" s="402"/>
      <c r="Q25" s="402">
        <v>3397</v>
      </c>
      <c r="R25" s="402"/>
      <c r="S25" s="402">
        <v>3473567452</v>
      </c>
      <c r="T25" s="402"/>
      <c r="U25" s="402">
        <v>2701430280</v>
      </c>
      <c r="W25" s="414">
        <v>8.9788619498759571E-4</v>
      </c>
    </row>
    <row r="26" spans="1:23" ht="18.75">
      <c r="A26" s="21" t="s">
        <v>32</v>
      </c>
      <c r="C26" s="402">
        <v>3389591</v>
      </c>
      <c r="D26" s="402"/>
      <c r="E26" s="402">
        <v>81265035744</v>
      </c>
      <c r="F26" s="402"/>
      <c r="G26" s="402">
        <v>80124877360</v>
      </c>
      <c r="H26" s="402"/>
      <c r="I26" s="402">
        <v>0</v>
      </c>
      <c r="J26" s="402">
        <v>0</v>
      </c>
      <c r="K26" s="402"/>
      <c r="L26" s="402">
        <v>0</v>
      </c>
      <c r="M26" s="402">
        <v>0</v>
      </c>
      <c r="N26" s="402"/>
      <c r="O26" s="402">
        <v>3389591</v>
      </c>
      <c r="P26" s="402"/>
      <c r="Q26" s="402">
        <v>22880</v>
      </c>
      <c r="R26" s="402"/>
      <c r="S26" s="402">
        <v>81265035744</v>
      </c>
      <c r="T26" s="402"/>
      <c r="U26" s="402">
        <v>77092396720</v>
      </c>
      <c r="W26" s="414">
        <v>2.5623537007734662E-2</v>
      </c>
    </row>
    <row r="27" spans="1:23" ht="18.75">
      <c r="A27" s="22" t="s">
        <v>33</v>
      </c>
      <c r="C27" s="402">
        <v>900000</v>
      </c>
      <c r="D27" s="402"/>
      <c r="E27" s="402">
        <v>19249488475</v>
      </c>
      <c r="F27" s="402"/>
      <c r="G27" s="402">
        <v>20657353050</v>
      </c>
      <c r="H27" s="402"/>
      <c r="I27" s="402">
        <v>0</v>
      </c>
      <c r="J27" s="402">
        <v>0</v>
      </c>
      <c r="K27" s="402"/>
      <c r="L27" s="402">
        <v>0</v>
      </c>
      <c r="M27" s="402">
        <v>0</v>
      </c>
      <c r="N27" s="402"/>
      <c r="O27" s="402">
        <v>900000</v>
      </c>
      <c r="P27" s="402"/>
      <c r="Q27" s="402">
        <v>22920</v>
      </c>
      <c r="R27" s="402"/>
      <c r="S27" s="402">
        <v>19249488475</v>
      </c>
      <c r="T27" s="402"/>
      <c r="U27" s="402">
        <v>20505263400</v>
      </c>
      <c r="W27" s="414">
        <v>6.8154240617471756E-3</v>
      </c>
    </row>
    <row r="28" spans="1:23" ht="18.75">
      <c r="A28" s="23" t="s">
        <v>34</v>
      </c>
      <c r="C28" s="402">
        <v>418421</v>
      </c>
      <c r="D28" s="402"/>
      <c r="E28" s="402">
        <v>32179064281</v>
      </c>
      <c r="F28" s="402"/>
      <c r="G28" s="402">
        <v>34168764103</v>
      </c>
      <c r="H28" s="402"/>
      <c r="I28" s="402">
        <v>0</v>
      </c>
      <c r="J28" s="402">
        <v>0</v>
      </c>
      <c r="K28" s="402"/>
      <c r="L28" s="402">
        <v>0</v>
      </c>
      <c r="M28" s="402">
        <v>0</v>
      </c>
      <c r="N28" s="402"/>
      <c r="O28" s="402">
        <v>418421</v>
      </c>
      <c r="P28" s="402"/>
      <c r="Q28" s="402">
        <v>84950</v>
      </c>
      <c r="R28" s="402"/>
      <c r="S28" s="402">
        <v>32179064281</v>
      </c>
      <c r="T28" s="402"/>
      <c r="U28" s="402">
        <v>35333372009</v>
      </c>
      <c r="W28" s="414">
        <v>1.1743907360526894E-2</v>
      </c>
    </row>
    <row r="29" spans="1:23" ht="30">
      <c r="A29" s="24" t="s">
        <v>35</v>
      </c>
      <c r="C29" s="402">
        <v>3000000</v>
      </c>
      <c r="D29" s="402"/>
      <c r="E29" s="402">
        <v>100980139650</v>
      </c>
      <c r="F29" s="402"/>
      <c r="G29" s="402">
        <v>79325190000</v>
      </c>
      <c r="H29" s="402"/>
      <c r="I29" s="402">
        <v>0</v>
      </c>
      <c r="J29" s="402">
        <v>0</v>
      </c>
      <c r="K29" s="402"/>
      <c r="L29" s="402">
        <v>0</v>
      </c>
      <c r="M29" s="402">
        <v>0</v>
      </c>
      <c r="N29" s="402"/>
      <c r="O29" s="402">
        <v>3000000</v>
      </c>
      <c r="P29" s="402"/>
      <c r="Q29" s="402">
        <v>26700</v>
      </c>
      <c r="R29" s="402"/>
      <c r="S29" s="402">
        <v>100980139650</v>
      </c>
      <c r="T29" s="402"/>
      <c r="U29" s="402">
        <v>79623405000</v>
      </c>
      <c r="W29" s="414">
        <v>2.6464779297360325E-2</v>
      </c>
    </row>
    <row r="30" spans="1:23" ht="30">
      <c r="A30" s="25" t="s">
        <v>36</v>
      </c>
      <c r="C30" s="402">
        <v>18233449</v>
      </c>
      <c r="D30" s="402"/>
      <c r="E30" s="402">
        <v>133990572373</v>
      </c>
      <c r="F30" s="402"/>
      <c r="G30" s="402">
        <v>142462185431</v>
      </c>
      <c r="H30" s="402"/>
      <c r="I30" s="402">
        <v>0</v>
      </c>
      <c r="J30" s="402">
        <v>0</v>
      </c>
      <c r="K30" s="402"/>
      <c r="L30" s="402">
        <v>0</v>
      </c>
      <c r="M30" s="402">
        <v>0</v>
      </c>
      <c r="N30" s="402"/>
      <c r="O30" s="402">
        <v>18233449</v>
      </c>
      <c r="P30" s="402"/>
      <c r="Q30" s="402">
        <v>6950</v>
      </c>
      <c r="R30" s="402"/>
      <c r="S30" s="402">
        <v>133990572373</v>
      </c>
      <c r="T30" s="402"/>
      <c r="U30" s="402">
        <v>125968471850</v>
      </c>
      <c r="W30" s="414">
        <v>4.1868691824168996E-2</v>
      </c>
    </row>
    <row r="31" spans="1:23" ht="18.75">
      <c r="A31" s="26" t="s">
        <v>37</v>
      </c>
      <c r="C31" s="402">
        <v>10000000</v>
      </c>
      <c r="D31" s="402"/>
      <c r="E31" s="402">
        <v>114825611094</v>
      </c>
      <c r="F31" s="402"/>
      <c r="G31" s="402">
        <v>111930030000</v>
      </c>
      <c r="H31" s="402"/>
      <c r="I31" s="402">
        <v>0</v>
      </c>
      <c r="J31" s="402">
        <v>0</v>
      </c>
      <c r="K31" s="402"/>
      <c r="L31" s="402">
        <v>0</v>
      </c>
      <c r="M31" s="402">
        <v>0</v>
      </c>
      <c r="N31" s="402"/>
      <c r="O31" s="402">
        <v>10000000</v>
      </c>
      <c r="P31" s="402"/>
      <c r="Q31" s="402">
        <v>10880</v>
      </c>
      <c r="R31" s="402"/>
      <c r="S31" s="402">
        <v>114825611094</v>
      </c>
      <c r="T31" s="402"/>
      <c r="U31" s="402">
        <v>108152640000</v>
      </c>
      <c r="W31" s="414">
        <v>3.5947165887051227E-2</v>
      </c>
    </row>
    <row r="32" spans="1:23" ht="18.75">
      <c r="A32" s="27" t="s">
        <v>38</v>
      </c>
      <c r="C32" s="402">
        <v>427912</v>
      </c>
      <c r="D32" s="402"/>
      <c r="E32" s="402">
        <v>2183840308</v>
      </c>
      <c r="F32" s="402"/>
      <c r="G32" s="402">
        <v>2594732134</v>
      </c>
      <c r="H32" s="402"/>
      <c r="I32" s="402">
        <v>0</v>
      </c>
      <c r="J32" s="402">
        <v>0</v>
      </c>
      <c r="K32" s="402"/>
      <c r="L32" s="402">
        <v>427912</v>
      </c>
      <c r="M32" s="402">
        <v>2860665237</v>
      </c>
      <c r="N32" s="402"/>
      <c r="O32" s="402">
        <v>0</v>
      </c>
      <c r="P32" s="402">
        <v>0</v>
      </c>
      <c r="Q32" s="402">
        <v>0</v>
      </c>
      <c r="R32" s="402">
        <v>0</v>
      </c>
      <c r="S32" s="402">
        <v>0</v>
      </c>
      <c r="T32" s="402">
        <v>0</v>
      </c>
      <c r="U32" s="402">
        <v>0</v>
      </c>
      <c r="V32" s="402">
        <v>0</v>
      </c>
      <c r="W32" s="414">
        <v>0</v>
      </c>
    </row>
    <row r="33" spans="1:23" ht="18.75">
      <c r="A33" s="28" t="s">
        <v>39</v>
      </c>
      <c r="C33" s="402">
        <v>45352355</v>
      </c>
      <c r="D33" s="402"/>
      <c r="E33" s="402">
        <v>278601551532</v>
      </c>
      <c r="F33" s="402"/>
      <c r="G33" s="402">
        <v>239388120070</v>
      </c>
      <c r="H33" s="402"/>
      <c r="I33" s="402">
        <v>0</v>
      </c>
      <c r="J33" s="402">
        <v>0</v>
      </c>
      <c r="K33" s="402"/>
      <c r="L33" s="402">
        <v>0</v>
      </c>
      <c r="M33" s="402">
        <v>0</v>
      </c>
      <c r="N33" s="402"/>
      <c r="O33" s="402">
        <v>45352355</v>
      </c>
      <c r="P33" s="402"/>
      <c r="Q33" s="402">
        <v>5020</v>
      </c>
      <c r="R33" s="402"/>
      <c r="S33" s="402">
        <v>278601551532</v>
      </c>
      <c r="T33" s="402"/>
      <c r="U33" s="402">
        <v>226314192609</v>
      </c>
      <c r="W33" s="414">
        <v>7.5221037824964657E-2</v>
      </c>
    </row>
    <row r="34" spans="1:23" ht="18.75">
      <c r="A34" s="29" t="s">
        <v>40</v>
      </c>
      <c r="C34" s="402">
        <v>21421840</v>
      </c>
      <c r="D34" s="402"/>
      <c r="E34" s="402">
        <v>69097830967</v>
      </c>
      <c r="F34" s="402"/>
      <c r="G34" s="402">
        <v>65522807420</v>
      </c>
      <c r="H34" s="402"/>
      <c r="I34" s="402">
        <v>0</v>
      </c>
      <c r="J34" s="402">
        <v>0</v>
      </c>
      <c r="K34" s="402"/>
      <c r="L34" s="402">
        <v>0</v>
      </c>
      <c r="M34" s="402">
        <v>0</v>
      </c>
      <c r="N34" s="402"/>
      <c r="O34" s="402">
        <v>21421840</v>
      </c>
      <c r="P34" s="402"/>
      <c r="Q34" s="402">
        <v>3329</v>
      </c>
      <c r="R34" s="402"/>
      <c r="S34" s="402">
        <v>69097830967</v>
      </c>
      <c r="T34" s="402"/>
      <c r="U34" s="402">
        <v>70888991193</v>
      </c>
      <c r="W34" s="414">
        <v>2.3561683986451781E-2</v>
      </c>
    </row>
    <row r="35" spans="1:23" ht="18.75">
      <c r="A35" s="30" t="s">
        <v>41</v>
      </c>
      <c r="C35" s="402">
        <v>4800000</v>
      </c>
      <c r="D35" s="402"/>
      <c r="E35" s="402">
        <v>42561701497</v>
      </c>
      <c r="F35" s="402"/>
      <c r="G35" s="402">
        <v>19109617200</v>
      </c>
      <c r="H35" s="402"/>
      <c r="I35" s="402">
        <v>0</v>
      </c>
      <c r="J35" s="402">
        <v>0</v>
      </c>
      <c r="K35" s="402"/>
      <c r="L35" s="402">
        <v>0</v>
      </c>
      <c r="M35" s="402">
        <v>0</v>
      </c>
      <c r="N35" s="402"/>
      <c r="O35" s="402">
        <v>4800000</v>
      </c>
      <c r="P35" s="402"/>
      <c r="Q35" s="402">
        <v>4135</v>
      </c>
      <c r="R35" s="402"/>
      <c r="S35" s="402">
        <v>42561701497</v>
      </c>
      <c r="T35" s="402"/>
      <c r="U35" s="402">
        <v>19729904400</v>
      </c>
      <c r="W35" s="414">
        <v>6.557714600424566E-3</v>
      </c>
    </row>
    <row r="36" spans="1:23" ht="18.75">
      <c r="A36" s="31" t="s">
        <v>42</v>
      </c>
      <c r="C36" s="402">
        <v>4500000</v>
      </c>
      <c r="D36" s="402"/>
      <c r="E36" s="402">
        <v>50077744093</v>
      </c>
      <c r="F36" s="402"/>
      <c r="G36" s="402">
        <v>30909984750</v>
      </c>
      <c r="H36" s="402"/>
      <c r="I36" s="402">
        <v>0</v>
      </c>
      <c r="J36" s="402">
        <v>0</v>
      </c>
      <c r="K36" s="402"/>
      <c r="L36" s="402">
        <v>60000</v>
      </c>
      <c r="M36" s="402">
        <v>403211323</v>
      </c>
      <c r="N36" s="402"/>
      <c r="O36" s="402">
        <v>4440000</v>
      </c>
      <c r="P36" s="402"/>
      <c r="Q36" s="402">
        <v>6630</v>
      </c>
      <c r="R36" s="402"/>
      <c r="S36" s="402">
        <v>49410040838</v>
      </c>
      <c r="T36" s="402"/>
      <c r="U36" s="402">
        <v>29262048660</v>
      </c>
      <c r="W36" s="414">
        <v>9.7259550703152984E-3</v>
      </c>
    </row>
    <row r="37" spans="1:23" ht="18.75">
      <c r="A37" s="32" t="s">
        <v>43</v>
      </c>
      <c r="C37" s="402">
        <v>13400000</v>
      </c>
      <c r="D37" s="402"/>
      <c r="E37" s="402">
        <v>91650264336</v>
      </c>
      <c r="F37" s="402"/>
      <c r="G37" s="402">
        <v>70863836400</v>
      </c>
      <c r="H37" s="402"/>
      <c r="I37" s="402">
        <v>0</v>
      </c>
      <c r="J37" s="402">
        <v>0</v>
      </c>
      <c r="K37" s="402"/>
      <c r="L37" s="402">
        <v>0</v>
      </c>
      <c r="M37" s="402">
        <v>0</v>
      </c>
      <c r="N37" s="402"/>
      <c r="O37" s="402">
        <v>13400000</v>
      </c>
      <c r="P37" s="402"/>
      <c r="Q37" s="402">
        <v>5020</v>
      </c>
      <c r="R37" s="402"/>
      <c r="S37" s="402">
        <v>91650264336</v>
      </c>
      <c r="T37" s="402"/>
      <c r="U37" s="402">
        <v>66867755400</v>
      </c>
      <c r="W37" s="414">
        <v>2.2225128261858105E-2</v>
      </c>
    </row>
    <row r="38" spans="1:23" ht="18.75">
      <c r="A38" s="33" t="s">
        <v>44</v>
      </c>
      <c r="C38" s="402">
        <v>1500000</v>
      </c>
      <c r="D38" s="402"/>
      <c r="E38" s="402">
        <v>26851315357</v>
      </c>
      <c r="F38" s="402"/>
      <c r="G38" s="402">
        <v>22709072250</v>
      </c>
      <c r="H38" s="402"/>
      <c r="I38" s="402">
        <v>0</v>
      </c>
      <c r="J38" s="402">
        <v>0</v>
      </c>
      <c r="K38" s="402"/>
      <c r="L38" s="402">
        <v>450000</v>
      </c>
      <c r="M38" s="402">
        <v>6750856923</v>
      </c>
      <c r="N38" s="402"/>
      <c r="O38" s="402">
        <v>1050000</v>
      </c>
      <c r="P38" s="402"/>
      <c r="Q38" s="402">
        <v>14780</v>
      </c>
      <c r="R38" s="402"/>
      <c r="S38" s="402">
        <v>18795920750</v>
      </c>
      <c r="T38" s="402"/>
      <c r="U38" s="402">
        <v>15426661950</v>
      </c>
      <c r="W38" s="414">
        <v>5.1274270900840812E-3</v>
      </c>
    </row>
    <row r="39" spans="1:23" ht="18.75">
      <c r="A39" s="34" t="s">
        <v>45</v>
      </c>
      <c r="C39" s="402">
        <v>8994431</v>
      </c>
      <c r="D39" s="402"/>
      <c r="E39" s="402">
        <v>60029917943</v>
      </c>
      <c r="F39" s="402"/>
      <c r="G39" s="402">
        <v>52393756834</v>
      </c>
      <c r="H39" s="402"/>
      <c r="I39" s="402">
        <v>0</v>
      </c>
      <c r="J39" s="402">
        <v>0</v>
      </c>
      <c r="K39" s="402"/>
      <c r="L39" s="402">
        <v>0</v>
      </c>
      <c r="M39" s="402">
        <v>0</v>
      </c>
      <c r="N39" s="402"/>
      <c r="O39" s="402">
        <v>8994431</v>
      </c>
      <c r="P39" s="402"/>
      <c r="Q39" s="402">
        <v>5480</v>
      </c>
      <c r="R39" s="402"/>
      <c r="S39" s="402">
        <v>60029917943</v>
      </c>
      <c r="T39" s="402"/>
      <c r="U39" s="402">
        <v>48996209463</v>
      </c>
      <c r="W39" s="414">
        <v>1.6285084390017388E-2</v>
      </c>
    </row>
    <row r="40" spans="1:23" ht="18.75">
      <c r="A40" s="35" t="s">
        <v>46</v>
      </c>
      <c r="C40" s="402">
        <v>1445552</v>
      </c>
      <c r="D40" s="402"/>
      <c r="E40" s="402">
        <v>15385626821</v>
      </c>
      <c r="F40" s="402"/>
      <c r="G40" s="402">
        <v>18881535688</v>
      </c>
      <c r="H40" s="402"/>
      <c r="I40" s="402">
        <v>0</v>
      </c>
      <c r="J40" s="402">
        <v>0</v>
      </c>
      <c r="K40" s="402"/>
      <c r="L40" s="402">
        <v>0</v>
      </c>
      <c r="M40" s="402">
        <v>0</v>
      </c>
      <c r="N40" s="402"/>
      <c r="O40" s="402">
        <v>1445552</v>
      </c>
      <c r="P40" s="402"/>
      <c r="Q40" s="402">
        <v>13800</v>
      </c>
      <c r="R40" s="402"/>
      <c r="S40" s="402">
        <v>15385626821</v>
      </c>
      <c r="T40" s="402"/>
      <c r="U40" s="402">
        <v>19829923325</v>
      </c>
      <c r="W40" s="414">
        <v>6.5909583278899288E-3</v>
      </c>
    </row>
    <row r="41" spans="1:23" ht="18.75">
      <c r="A41" s="36" t="s">
        <v>47</v>
      </c>
      <c r="C41" s="402">
        <v>1500000</v>
      </c>
      <c r="D41" s="402"/>
      <c r="E41" s="402">
        <v>19373924183</v>
      </c>
      <c r="F41" s="402"/>
      <c r="G41" s="402">
        <v>22649429250</v>
      </c>
      <c r="H41" s="402"/>
      <c r="I41" s="402">
        <v>0</v>
      </c>
      <c r="J41" s="402">
        <v>0</v>
      </c>
      <c r="K41" s="402"/>
      <c r="L41" s="402">
        <v>0</v>
      </c>
      <c r="M41" s="402">
        <v>0</v>
      </c>
      <c r="N41" s="402"/>
      <c r="O41" s="402">
        <v>1500000</v>
      </c>
      <c r="P41" s="402"/>
      <c r="Q41" s="402">
        <v>13870</v>
      </c>
      <c r="R41" s="402"/>
      <c r="S41" s="402">
        <v>19373924183</v>
      </c>
      <c r="T41" s="402"/>
      <c r="U41" s="402">
        <v>20681210250</v>
      </c>
      <c r="W41" s="414">
        <v>6.8739042856626907E-3</v>
      </c>
    </row>
    <row r="42" spans="1:23" ht="18.75">
      <c r="A42" s="37" t="s">
        <v>48</v>
      </c>
      <c r="C42" s="402">
        <v>29900003</v>
      </c>
      <c r="D42" s="402"/>
      <c r="E42" s="402">
        <v>134314421497</v>
      </c>
      <c r="F42" s="402"/>
      <c r="G42" s="402">
        <v>144835783467</v>
      </c>
      <c r="H42" s="402"/>
      <c r="I42" s="402">
        <v>0</v>
      </c>
      <c r="J42" s="402">
        <v>0</v>
      </c>
      <c r="K42" s="402"/>
      <c r="L42" s="402">
        <v>0</v>
      </c>
      <c r="M42" s="402">
        <v>0</v>
      </c>
      <c r="N42" s="402"/>
      <c r="O42" s="402">
        <v>29900003</v>
      </c>
      <c r="P42" s="402"/>
      <c r="Q42" s="402">
        <v>4598</v>
      </c>
      <c r="R42" s="402"/>
      <c r="S42" s="402">
        <v>134314421497</v>
      </c>
      <c r="T42" s="402"/>
      <c r="U42" s="402">
        <v>136662206522</v>
      </c>
      <c r="W42" s="414">
        <v>4.5423015178702883E-2</v>
      </c>
    </row>
    <row r="43" spans="1:23" ht="18.75">
      <c r="A43" s="38" t="s">
        <v>49</v>
      </c>
      <c r="C43" s="402">
        <v>4800000</v>
      </c>
      <c r="D43" s="402"/>
      <c r="E43" s="402">
        <v>130284107383</v>
      </c>
      <c r="F43" s="402"/>
      <c r="G43" s="402">
        <v>145528920000</v>
      </c>
      <c r="H43" s="402"/>
      <c r="I43" s="402">
        <v>1000000</v>
      </c>
      <c r="J43" s="402">
        <v>31859538240</v>
      </c>
      <c r="K43" s="402"/>
      <c r="L43" s="402">
        <v>0</v>
      </c>
      <c r="M43" s="402">
        <v>0</v>
      </c>
      <c r="N43" s="402"/>
      <c r="O43" s="402">
        <v>5800000</v>
      </c>
      <c r="P43" s="402"/>
      <c r="Q43" s="402">
        <v>31340</v>
      </c>
      <c r="R43" s="402"/>
      <c r="S43" s="402">
        <v>162143645623</v>
      </c>
      <c r="T43" s="402"/>
      <c r="U43" s="402">
        <v>180690456600</v>
      </c>
      <c r="W43" s="414">
        <v>6.0056877184017241E-2</v>
      </c>
    </row>
    <row r="44" spans="1:23" ht="18.75">
      <c r="A44" s="39" t="s">
        <v>50</v>
      </c>
      <c r="C44" s="402"/>
      <c r="D44" s="402"/>
      <c r="E44" s="402"/>
      <c r="F44" s="402"/>
      <c r="G44" s="402"/>
      <c r="H44" s="402"/>
      <c r="I44" s="402">
        <v>195500</v>
      </c>
      <c r="J44" s="402">
        <v>21530225432</v>
      </c>
      <c r="K44" s="402"/>
      <c r="L44" s="402">
        <v>0</v>
      </c>
      <c r="M44" s="402">
        <v>0</v>
      </c>
      <c r="N44" s="402"/>
      <c r="O44" s="402">
        <v>195500</v>
      </c>
      <c r="P44" s="402"/>
      <c r="Q44" s="402">
        <v>111830</v>
      </c>
      <c r="R44" s="402"/>
      <c r="S44" s="402">
        <v>21530225432</v>
      </c>
      <c r="T44" s="402"/>
      <c r="U44" s="402">
        <v>21732681548</v>
      </c>
      <c r="W44" s="414">
        <v>7.2233863988564054E-3</v>
      </c>
    </row>
    <row r="45" spans="1:23" ht="18.75">
      <c r="A45" s="40" t="s">
        <v>51</v>
      </c>
      <c r="C45" s="402">
        <v>10000000</v>
      </c>
      <c r="D45" s="402"/>
      <c r="E45" s="402">
        <v>123091481056</v>
      </c>
      <c r="F45" s="402"/>
      <c r="G45" s="402">
        <v>109951870500</v>
      </c>
      <c r="H45" s="402"/>
      <c r="I45" s="402">
        <v>0</v>
      </c>
      <c r="J45" s="402">
        <v>0</v>
      </c>
      <c r="K45" s="402"/>
      <c r="L45" s="402">
        <v>0</v>
      </c>
      <c r="M45" s="402">
        <v>0</v>
      </c>
      <c r="N45" s="402"/>
      <c r="O45" s="402">
        <v>10000000</v>
      </c>
      <c r="P45" s="402"/>
      <c r="Q45" s="402">
        <v>10090</v>
      </c>
      <c r="R45" s="402"/>
      <c r="S45" s="402">
        <v>123091481056</v>
      </c>
      <c r="T45" s="402"/>
      <c r="U45" s="402">
        <v>100299645000</v>
      </c>
      <c r="W45" s="414">
        <v>3.3337031599296588E-2</v>
      </c>
    </row>
    <row r="46" spans="1:23" ht="30">
      <c r="A46" s="41" t="s">
        <v>52</v>
      </c>
      <c r="C46" s="402">
        <v>2453987</v>
      </c>
      <c r="D46" s="402"/>
      <c r="E46" s="402">
        <v>27752502432</v>
      </c>
      <c r="F46" s="402"/>
      <c r="G46" s="402">
        <v>24542660306</v>
      </c>
      <c r="H46" s="402"/>
      <c r="I46" s="402">
        <v>0</v>
      </c>
      <c r="J46" s="402">
        <v>0</v>
      </c>
      <c r="K46" s="402"/>
      <c r="L46" s="402">
        <v>0</v>
      </c>
      <c r="M46" s="402">
        <v>0</v>
      </c>
      <c r="N46" s="402"/>
      <c r="O46" s="402">
        <v>2453987</v>
      </c>
      <c r="P46" s="402"/>
      <c r="Q46" s="402">
        <v>8630</v>
      </c>
      <c r="R46" s="402"/>
      <c r="S46" s="402">
        <v>27752502432</v>
      </c>
      <c r="T46" s="402"/>
      <c r="U46" s="402">
        <v>21051899259</v>
      </c>
      <c r="W46" s="414">
        <v>6.9971118125342459E-3</v>
      </c>
    </row>
    <row r="47" spans="1:23" ht="30">
      <c r="A47" s="42" t="s">
        <v>53</v>
      </c>
      <c r="C47" s="402">
        <v>1400000</v>
      </c>
      <c r="D47" s="402"/>
      <c r="E47" s="402">
        <v>22619777158</v>
      </c>
      <c r="F47" s="402"/>
      <c r="G47" s="402">
        <v>35752002300</v>
      </c>
      <c r="H47" s="402"/>
      <c r="I47" s="402">
        <v>0</v>
      </c>
      <c r="J47" s="402">
        <v>0</v>
      </c>
      <c r="K47" s="402"/>
      <c r="L47" s="402">
        <v>0</v>
      </c>
      <c r="M47" s="402">
        <v>0</v>
      </c>
      <c r="N47" s="402"/>
      <c r="O47" s="402">
        <v>1400000</v>
      </c>
      <c r="P47" s="402"/>
      <c r="Q47" s="402">
        <v>25680</v>
      </c>
      <c r="R47" s="402"/>
      <c r="S47" s="402">
        <v>22619777158</v>
      </c>
      <c r="T47" s="402"/>
      <c r="U47" s="402">
        <v>35738085600</v>
      </c>
      <c r="W47" s="414">
        <v>1.1878423786500605E-2</v>
      </c>
    </row>
    <row r="48" spans="1:23" ht="30">
      <c r="A48" s="43" t="s">
        <v>54</v>
      </c>
      <c r="C48" s="402">
        <v>0</v>
      </c>
      <c r="D48" s="402">
        <v>0</v>
      </c>
      <c r="E48" s="402">
        <v>0</v>
      </c>
      <c r="F48" s="402">
        <v>0</v>
      </c>
      <c r="G48" s="402">
        <v>0</v>
      </c>
      <c r="H48" s="402"/>
      <c r="I48" s="402">
        <v>550000</v>
      </c>
      <c r="J48" s="402">
        <v>64960227195</v>
      </c>
      <c r="K48" s="402"/>
      <c r="L48" s="402">
        <v>0</v>
      </c>
      <c r="M48" s="402">
        <v>0</v>
      </c>
      <c r="N48" s="402"/>
      <c r="O48" s="402">
        <v>550000</v>
      </c>
      <c r="P48" s="402"/>
      <c r="Q48" s="402">
        <v>115260</v>
      </c>
      <c r="R48" s="402"/>
      <c r="S48" s="402">
        <v>64960227195</v>
      </c>
      <c r="T48" s="402"/>
      <c r="U48" s="402">
        <v>63015811650</v>
      </c>
      <c r="W48" s="414">
        <v>2.0944840873877192E-2</v>
      </c>
    </row>
    <row r="49" spans="1:23" ht="30">
      <c r="A49" s="44" t="s">
        <v>55</v>
      </c>
      <c r="C49" s="402">
        <v>1400000</v>
      </c>
      <c r="D49" s="402"/>
      <c r="E49" s="402">
        <v>13157936568</v>
      </c>
      <c r="F49" s="402"/>
      <c r="G49" s="402">
        <v>13067781300</v>
      </c>
      <c r="H49" s="402"/>
      <c r="I49" s="402">
        <v>0</v>
      </c>
      <c r="J49" s="402">
        <v>0</v>
      </c>
      <c r="K49" s="402"/>
      <c r="L49" s="402">
        <v>0</v>
      </c>
      <c r="M49" s="402">
        <v>0</v>
      </c>
      <c r="N49" s="402"/>
      <c r="O49" s="402">
        <v>2635519</v>
      </c>
      <c r="P49" s="402"/>
      <c r="Q49" s="402">
        <v>4988</v>
      </c>
      <c r="R49" s="402"/>
      <c r="S49" s="402">
        <v>13157936568</v>
      </c>
      <c r="T49" s="402"/>
      <c r="U49" s="402">
        <v>13067750258</v>
      </c>
      <c r="W49" s="414">
        <v>4.3433852959565526E-3</v>
      </c>
    </row>
    <row r="50" spans="1:23" ht="30">
      <c r="A50" s="45" t="s">
        <v>56</v>
      </c>
      <c r="C50" s="402">
        <v>0</v>
      </c>
      <c r="D50" s="402"/>
      <c r="E50" s="402">
        <v>1</v>
      </c>
      <c r="F50" s="402"/>
      <c r="G50" s="402">
        <v>1</v>
      </c>
      <c r="H50" s="402"/>
      <c r="I50" s="402">
        <v>0</v>
      </c>
      <c r="J50" s="402">
        <v>0</v>
      </c>
      <c r="K50" s="402"/>
      <c r="L50" s="402">
        <v>0</v>
      </c>
      <c r="M50" s="402">
        <v>0</v>
      </c>
      <c r="N50" s="402"/>
      <c r="O50" s="402">
        <v>0</v>
      </c>
      <c r="P50" s="402"/>
      <c r="Q50" s="402">
        <v>3408</v>
      </c>
      <c r="R50" s="402"/>
      <c r="S50" s="402">
        <v>1</v>
      </c>
      <c r="T50" s="402"/>
      <c r="U50" s="402">
        <v>1</v>
      </c>
      <c r="W50" s="414">
        <v>3.3237437280357862E-13</v>
      </c>
    </row>
    <row r="51" spans="1:23" ht="18.75">
      <c r="A51" s="46" t="s">
        <v>57</v>
      </c>
      <c r="C51" s="402">
        <v>23692722</v>
      </c>
      <c r="D51" s="402"/>
      <c r="E51" s="402">
        <v>42989353906</v>
      </c>
      <c r="F51" s="402"/>
      <c r="G51" s="402">
        <v>41851460290</v>
      </c>
      <c r="H51" s="402"/>
      <c r="I51" s="402">
        <v>0</v>
      </c>
      <c r="J51" s="402">
        <v>0</v>
      </c>
      <c r="K51" s="402"/>
      <c r="L51" s="402">
        <v>0</v>
      </c>
      <c r="M51" s="402">
        <v>0</v>
      </c>
      <c r="N51" s="402"/>
      <c r="O51" s="402">
        <v>23692722</v>
      </c>
      <c r="P51" s="402"/>
      <c r="Q51" s="402">
        <v>1535</v>
      </c>
      <c r="R51" s="402"/>
      <c r="S51" s="402">
        <v>42989353906</v>
      </c>
      <c r="T51" s="402"/>
      <c r="U51" s="402">
        <v>36151936717</v>
      </c>
      <c r="W51" s="414">
        <v>1.201597729194754E-2</v>
      </c>
    </row>
    <row r="52" spans="1:23" ht="30">
      <c r="A52" s="47" t="s">
        <v>58</v>
      </c>
      <c r="C52" s="402">
        <v>13188464</v>
      </c>
      <c r="D52" s="402"/>
      <c r="E52" s="402">
        <v>149097895034</v>
      </c>
      <c r="F52" s="402"/>
      <c r="G52" s="402">
        <v>126773628821</v>
      </c>
      <c r="H52" s="402"/>
      <c r="I52" s="402">
        <v>288550</v>
      </c>
      <c r="J52" s="402">
        <v>2888203538</v>
      </c>
      <c r="K52" s="402"/>
      <c r="L52" s="402">
        <v>2477014</v>
      </c>
      <c r="M52" s="402">
        <v>26297105299</v>
      </c>
      <c r="N52" s="402"/>
      <c r="O52" s="402">
        <v>11000000</v>
      </c>
      <c r="P52" s="402"/>
      <c r="Q52" s="402">
        <v>9540</v>
      </c>
      <c r="R52" s="402"/>
      <c r="S52" s="402">
        <v>124051743531</v>
      </c>
      <c r="T52" s="402"/>
      <c r="U52" s="402">
        <v>104315607000</v>
      </c>
      <c r="W52" s="414">
        <v>3.4671834450249593E-2</v>
      </c>
    </row>
    <row r="53" spans="1:23" ht="19.5" thickBot="1">
      <c r="A53" s="48" t="s">
        <v>59</v>
      </c>
      <c r="C53" s="403">
        <f>SUM(C11:$C$52)</f>
        <v>479025099</v>
      </c>
      <c r="D53" s="402"/>
      <c r="E53" s="403">
        <f>SUM(E11:$E$52)</f>
        <v>3110453111788</v>
      </c>
      <c r="F53" s="402"/>
      <c r="G53" s="403">
        <f>SUM(G11:$G$52)</f>
        <v>2953728993554</v>
      </c>
      <c r="H53" s="402"/>
      <c r="I53" s="403">
        <f>SUM(I11:$I$52)</f>
        <v>2034050</v>
      </c>
      <c r="J53" s="403">
        <f>SUM(J11:$J$52)</f>
        <v>121238194405</v>
      </c>
      <c r="K53" s="402"/>
      <c r="L53" s="403">
        <f>SUM(L11:$L$52)</f>
        <v>10465611</v>
      </c>
      <c r="M53" s="403">
        <f>SUM(M11:$M$52)</f>
        <v>90425488914</v>
      </c>
      <c r="N53" s="402"/>
      <c r="O53" s="403">
        <f>SUM(O11:$O$52)</f>
        <v>482272754</v>
      </c>
      <c r="P53" s="402"/>
      <c r="Q53" s="403">
        <f>SUM(Q11:$Q$52)</f>
        <v>674644</v>
      </c>
      <c r="R53" s="402"/>
      <c r="S53" s="403">
        <f>SUM(S11:$S$52)</f>
        <v>3130985777367</v>
      </c>
      <c r="T53" s="402"/>
      <c r="U53" s="403">
        <f>SUM(U11:$U$52)</f>
        <v>2795373189798</v>
      </c>
      <c r="W53" s="407">
        <v>0.92911041071104916</v>
      </c>
    </row>
    <row r="54" spans="1:23" ht="19.5" thickTop="1">
      <c r="C54" s="409"/>
      <c r="E54" s="409"/>
      <c r="G54" s="409"/>
      <c r="I54" s="49"/>
      <c r="J54" s="409"/>
      <c r="L54" s="50"/>
      <c r="M54" s="409"/>
      <c r="O54" s="51"/>
      <c r="Q54" s="52"/>
      <c r="S54" s="53"/>
      <c r="U54" s="54"/>
      <c r="W54" s="408"/>
    </row>
    <row r="55" spans="1:23">
      <c r="E55" s="410"/>
      <c r="F55" s="410"/>
      <c r="G55" s="410"/>
      <c r="J55" s="410"/>
      <c r="K55" s="410"/>
      <c r="L55" s="410"/>
      <c r="M55" s="410"/>
      <c r="S55" s="411"/>
      <c r="U55" s="411"/>
    </row>
    <row r="56" spans="1:23">
      <c r="U56" s="411"/>
    </row>
    <row r="57" spans="1:23">
      <c r="S57" s="411"/>
      <c r="U57" s="411"/>
    </row>
    <row r="58" spans="1:23">
      <c r="G58" s="412"/>
      <c r="U58" s="411"/>
    </row>
    <row r="59" spans="1:23">
      <c r="U59" s="411"/>
    </row>
    <row r="60" spans="1:23">
      <c r="U60" s="411"/>
    </row>
    <row r="61" spans="1:23">
      <c r="U61" s="411"/>
    </row>
    <row r="62" spans="1:23">
      <c r="U62" s="411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view="pageBreakPreview" zoomScale="110" zoomScaleNormal="100" zoomScaleSheetLayoutView="110" workbookViewId="0">
      <selection activeCell="N11" sqref="N11"/>
    </sheetView>
  </sheetViews>
  <sheetFormatPr defaultRowHeight="15"/>
  <cols>
    <col min="1" max="1" width="21.28515625" customWidth="1"/>
    <col min="2" max="2" width="1.42578125" customWidth="1"/>
    <col min="3" max="3" width="20.140625" bestFit="1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8.42578125" customWidth="1"/>
    <col min="17" max="17" width="1.42578125" customWidth="1"/>
    <col min="18" max="18" width="10.7109375" customWidth="1"/>
    <col min="19" max="19" width="16.5703125" bestFit="1" customWidth="1"/>
  </cols>
  <sheetData>
    <row r="1" spans="1:19" ht="20.100000000000001" customHeight="1">
      <c r="A1" s="442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</row>
    <row r="2" spans="1:19" ht="20.100000000000001" customHeight="1">
      <c r="A2" s="443" t="s">
        <v>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</row>
    <row r="3" spans="1:19" ht="20.100000000000001" customHeight="1">
      <c r="A3" s="444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</row>
    <row r="5" spans="1:19" ht="15.75">
      <c r="A5" s="445" t="s">
        <v>62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</row>
    <row r="7" spans="1:19" ht="15.75">
      <c r="C7" s="446" t="s">
        <v>63</v>
      </c>
      <c r="D7" s="427"/>
      <c r="E7" s="427"/>
      <c r="F7" s="427"/>
      <c r="G7" s="427"/>
      <c r="H7" s="427"/>
      <c r="J7" s="55" t="s">
        <v>5</v>
      </c>
      <c r="L7" s="447" t="s">
        <v>6</v>
      </c>
      <c r="M7" s="427"/>
      <c r="N7" s="427"/>
      <c r="P7" s="448" t="s">
        <v>7</v>
      </c>
      <c r="Q7" s="427"/>
      <c r="R7" s="427"/>
    </row>
    <row r="8" spans="1:19" ht="31.5">
      <c r="A8" s="56" t="s">
        <v>64</v>
      </c>
      <c r="C8" s="57" t="s">
        <v>65</v>
      </c>
      <c r="E8" s="58" t="s">
        <v>66</v>
      </c>
      <c r="G8" s="59" t="s">
        <v>67</v>
      </c>
      <c r="J8" s="60" t="s">
        <v>69</v>
      </c>
      <c r="L8" s="61" t="s">
        <v>70</v>
      </c>
      <c r="N8" s="62" t="s">
        <v>71</v>
      </c>
      <c r="P8" s="63" t="s">
        <v>69</v>
      </c>
      <c r="R8" s="64" t="s">
        <v>15</v>
      </c>
      <c r="S8" s="411"/>
    </row>
    <row r="9" spans="1:19" ht="30">
      <c r="A9" s="65" t="s">
        <v>72</v>
      </c>
      <c r="C9" s="1" t="s">
        <v>73</v>
      </c>
      <c r="E9" s="66" t="s">
        <v>74</v>
      </c>
      <c r="G9" s="1" t="s">
        <v>75</v>
      </c>
      <c r="J9" s="402">
        <v>67441356710</v>
      </c>
      <c r="K9" s="402"/>
      <c r="L9" s="402">
        <v>128559249257</v>
      </c>
      <c r="M9" s="402"/>
      <c r="N9" s="402">
        <v>150909070020</v>
      </c>
      <c r="O9" s="402"/>
      <c r="P9" s="402">
        <v>45091535947</v>
      </c>
      <c r="R9" s="414">
        <v>1.4987270979134144E-2</v>
      </c>
    </row>
    <row r="10" spans="1:19" ht="30">
      <c r="A10" s="67" t="s">
        <v>76</v>
      </c>
      <c r="C10" s="1" t="s">
        <v>77</v>
      </c>
      <c r="E10" s="68" t="s">
        <v>78</v>
      </c>
      <c r="G10" s="1" t="s">
        <v>79</v>
      </c>
      <c r="J10" s="402">
        <v>1070000000</v>
      </c>
      <c r="K10" s="402"/>
      <c r="L10" s="402">
        <v>0</v>
      </c>
      <c r="M10" s="402"/>
      <c r="N10" s="402">
        <v>0</v>
      </c>
      <c r="O10" s="402"/>
      <c r="P10" s="402">
        <v>1070000000</v>
      </c>
      <c r="R10" s="414">
        <v>3.5564057889982912E-4</v>
      </c>
    </row>
    <row r="11" spans="1:19" ht="30">
      <c r="A11" s="69" t="s">
        <v>76</v>
      </c>
      <c r="C11" s="1" t="s">
        <v>80</v>
      </c>
      <c r="E11" s="70" t="s">
        <v>74</v>
      </c>
      <c r="G11" s="1" t="s">
        <v>81</v>
      </c>
      <c r="J11" s="402">
        <v>5022202</v>
      </c>
      <c r="K11" s="402"/>
      <c r="L11" s="402">
        <v>33895</v>
      </c>
      <c r="M11" s="402"/>
      <c r="N11" s="402">
        <v>0</v>
      </c>
      <c r="O11" s="402"/>
      <c r="P11" s="402">
        <v>5056097</v>
      </c>
      <c r="R11" s="414">
        <v>1.6805170692090554E-6</v>
      </c>
    </row>
    <row r="12" spans="1:19" ht="30">
      <c r="A12" s="71" t="s">
        <v>76</v>
      </c>
      <c r="C12" s="1" t="s">
        <v>82</v>
      </c>
      <c r="E12" s="72" t="s">
        <v>74</v>
      </c>
      <c r="G12" s="1" t="s">
        <v>83</v>
      </c>
      <c r="J12" s="402">
        <v>434974173</v>
      </c>
      <c r="K12" s="402"/>
      <c r="L12" s="402">
        <v>1249709302</v>
      </c>
      <c r="M12" s="402"/>
      <c r="N12" s="402">
        <v>205230000</v>
      </c>
      <c r="O12" s="402"/>
      <c r="P12" s="402">
        <v>1479453475</v>
      </c>
      <c r="R12" s="414">
        <v>4.9173242084519988E-4</v>
      </c>
    </row>
    <row r="13" spans="1:19" ht="30">
      <c r="A13" s="73" t="s">
        <v>76</v>
      </c>
      <c r="C13" s="1" t="s">
        <v>84</v>
      </c>
      <c r="E13" s="74" t="s">
        <v>74</v>
      </c>
      <c r="G13" s="1" t="s">
        <v>85</v>
      </c>
      <c r="J13" s="402">
        <v>23409017486</v>
      </c>
      <c r="K13" s="402"/>
      <c r="L13" s="402">
        <v>88977422371</v>
      </c>
      <c r="M13" s="402"/>
      <c r="N13" s="402">
        <v>45597250000</v>
      </c>
      <c r="O13" s="402"/>
      <c r="P13" s="402">
        <v>66789189857</v>
      </c>
      <c r="R13" s="414">
        <v>2.2199015088779511E-2</v>
      </c>
    </row>
    <row r="14" spans="1:19" ht="30">
      <c r="A14" s="75" t="s">
        <v>86</v>
      </c>
      <c r="C14" s="1" t="s">
        <v>87</v>
      </c>
      <c r="E14" s="76" t="s">
        <v>74</v>
      </c>
      <c r="G14" s="1" t="s">
        <v>88</v>
      </c>
      <c r="J14" s="402"/>
      <c r="K14" s="402"/>
      <c r="L14" s="402">
        <v>1000000</v>
      </c>
      <c r="M14" s="402"/>
      <c r="N14" s="402">
        <v>0</v>
      </c>
      <c r="O14" s="402"/>
      <c r="P14" s="402">
        <v>1000000</v>
      </c>
      <c r="R14" s="414">
        <v>3.323743728035786E-7</v>
      </c>
    </row>
    <row r="15" spans="1:19" ht="19.5" thickBot="1">
      <c r="A15" s="77" t="s">
        <v>59</v>
      </c>
      <c r="J15" s="403">
        <f>SUM(J9:$J$14)</f>
        <v>92360370571</v>
      </c>
      <c r="K15" s="402"/>
      <c r="L15" s="403">
        <f>SUM(L9:$L$14)</f>
        <v>218787414825</v>
      </c>
      <c r="M15" s="402"/>
      <c r="N15" s="403">
        <f>SUM(N9:$N$14)</f>
        <v>196711550020</v>
      </c>
      <c r="O15" s="402"/>
      <c r="P15" s="403">
        <f>SUM(P9:$P$14)</f>
        <v>114436235376</v>
      </c>
      <c r="R15" s="407">
        <f>SUM(R9:R14)</f>
        <v>3.8035671959100695E-2</v>
      </c>
    </row>
    <row r="16" spans="1:19" ht="19.5" thickTop="1">
      <c r="J16" s="78"/>
      <c r="L16" s="409"/>
      <c r="N16" s="408"/>
      <c r="P16" s="79"/>
      <c r="R16" s="80"/>
    </row>
    <row r="17" spans="10:16">
      <c r="J17" s="411"/>
      <c r="L17" s="410"/>
      <c r="M17" s="410"/>
      <c r="N17" s="410"/>
      <c r="P17" s="411"/>
    </row>
    <row r="18" spans="10:16">
      <c r="J18" s="411"/>
      <c r="K18" s="411"/>
      <c r="L18" s="411"/>
      <c r="M18" s="411"/>
      <c r="N18" s="411"/>
      <c r="O18" s="411"/>
      <c r="P18" s="411"/>
    </row>
    <row r="19" spans="10:16">
      <c r="J19" s="411"/>
      <c r="K19" s="411"/>
      <c r="L19" s="411"/>
      <c r="M19" s="411"/>
      <c r="N19" s="411"/>
      <c r="O19" s="411"/>
      <c r="P19" s="411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view="pageBreakPreview" zoomScale="120" zoomScaleNormal="100" zoomScaleSheetLayoutView="120" workbookViewId="0">
      <selection activeCell="I13" sqref="I13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1" max="11" width="16.7109375" bestFit="1" customWidth="1"/>
    <col min="12" max="12" width="18.28515625" bestFit="1" customWidth="1"/>
  </cols>
  <sheetData>
    <row r="1" spans="1:12" ht="20.100000000000001" customHeight="1">
      <c r="A1" s="449" t="s">
        <v>0</v>
      </c>
      <c r="B1" s="418"/>
      <c r="C1" s="418"/>
      <c r="D1" s="418"/>
      <c r="E1" s="418"/>
      <c r="F1" s="418"/>
      <c r="G1" s="418"/>
      <c r="H1" s="418"/>
      <c r="I1" s="418"/>
    </row>
    <row r="2" spans="1:12" ht="20.100000000000001" customHeight="1">
      <c r="A2" s="450" t="s">
        <v>90</v>
      </c>
      <c r="B2" s="418"/>
      <c r="C2" s="418"/>
      <c r="D2" s="418"/>
      <c r="E2" s="418"/>
      <c r="F2" s="418"/>
      <c r="G2" s="418"/>
      <c r="H2" s="418"/>
      <c r="I2" s="418"/>
    </row>
    <row r="3" spans="1:12" ht="20.100000000000001" customHeight="1">
      <c r="A3" s="451" t="s">
        <v>2</v>
      </c>
      <c r="B3" s="418"/>
      <c r="C3" s="418"/>
      <c r="D3" s="418"/>
      <c r="E3" s="418"/>
      <c r="F3" s="418"/>
      <c r="G3" s="418"/>
      <c r="H3" s="418"/>
      <c r="I3" s="418"/>
    </row>
    <row r="5" spans="1:12" ht="15.75">
      <c r="A5" s="452" t="s">
        <v>91</v>
      </c>
      <c r="B5" s="418"/>
      <c r="C5" s="418"/>
      <c r="D5" s="418"/>
      <c r="E5" s="418"/>
      <c r="F5" s="418"/>
      <c r="G5" s="418"/>
      <c r="H5" s="418"/>
      <c r="I5" s="418"/>
    </row>
    <row r="7" spans="1:12" ht="31.5">
      <c r="A7" s="81" t="s">
        <v>92</v>
      </c>
      <c r="C7" s="82" t="s">
        <v>93</v>
      </c>
      <c r="E7" s="83" t="s">
        <v>69</v>
      </c>
      <c r="G7" s="84" t="s">
        <v>94</v>
      </c>
      <c r="I7" s="85" t="s">
        <v>95</v>
      </c>
      <c r="K7" s="402"/>
      <c r="L7" s="402"/>
    </row>
    <row r="8" spans="1:12" ht="18.75">
      <c r="A8" s="86" t="s">
        <v>96</v>
      </c>
      <c r="C8" s="1" t="s">
        <v>97</v>
      </c>
      <c r="E8" s="402">
        <v>116826598962</v>
      </c>
      <c r="G8" s="406">
        <v>0.98387995550748986</v>
      </c>
      <c r="H8" s="405"/>
      <c r="I8" s="406">
        <v>3.8830167556769955E-2</v>
      </c>
      <c r="K8" s="412"/>
    </row>
    <row r="9" spans="1:12" ht="18.75">
      <c r="A9" s="87" t="s">
        <v>98</v>
      </c>
      <c r="C9" s="1" t="s">
        <v>99</v>
      </c>
      <c r="E9" s="402">
        <v>0</v>
      </c>
      <c r="G9" s="406">
        <v>0</v>
      </c>
      <c r="H9" s="405"/>
      <c r="I9" s="406">
        <v>0</v>
      </c>
      <c r="K9" s="412"/>
    </row>
    <row r="10" spans="1:12" ht="18.75">
      <c r="A10" s="88" t="s">
        <v>100</v>
      </c>
      <c r="C10" s="1" t="s">
        <v>101</v>
      </c>
      <c r="E10" s="402">
        <v>1096186442</v>
      </c>
      <c r="G10" s="406">
        <v>9.2317663731157715E-3</v>
      </c>
      <c r="H10" s="405"/>
      <c r="I10" s="406">
        <v>3.6434428113553641E-4</v>
      </c>
      <c r="K10" s="412"/>
    </row>
    <row r="11" spans="1:12" ht="18.75">
      <c r="A11" s="89" t="s">
        <v>102</v>
      </c>
      <c r="C11" s="1" t="s">
        <v>103</v>
      </c>
      <c r="E11" s="402">
        <v>1650068259</v>
      </c>
      <c r="G11" s="406">
        <v>1.3896399447332232E-2</v>
      </c>
      <c r="H11" s="405"/>
      <c r="I11" s="406">
        <v>5.4844040266821786E-4</v>
      </c>
      <c r="K11" s="412"/>
    </row>
    <row r="12" spans="1:12" ht="19.5" thickBot="1">
      <c r="A12" s="90" t="s">
        <v>59</v>
      </c>
      <c r="E12" s="403">
        <f>SUM(E8:$E$11)</f>
        <v>119572853663</v>
      </c>
      <c r="G12" s="407">
        <f>SUM(G8:$G$11)</f>
        <v>1.0070081213279378</v>
      </c>
      <c r="H12" s="405"/>
      <c r="I12" s="407">
        <f>SUM(I8:$I$11)</f>
        <v>3.9742952240573705E-2</v>
      </c>
    </row>
    <row r="13" spans="1:12" ht="15.75" thickTop="1">
      <c r="E13" s="91"/>
      <c r="G13" s="92"/>
      <c r="I13" s="93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4"/>
  <sheetViews>
    <sheetView rightToLeft="1" view="pageBreakPreview" zoomScaleNormal="100" zoomScaleSheetLayoutView="100" workbookViewId="0">
      <selection activeCell="O42" sqref="O42"/>
    </sheetView>
  </sheetViews>
  <sheetFormatPr defaultRowHeight="15"/>
  <cols>
    <col min="1" max="1" width="16.85546875" bestFit="1" customWidth="1"/>
    <col min="2" max="2" width="1.42578125" customWidth="1"/>
    <col min="3" max="3" width="11.5703125" bestFit="1" customWidth="1"/>
    <col min="4" max="4" width="1.42578125" customWidth="1"/>
    <col min="5" max="5" width="12.5703125" bestFit="1" customWidth="1"/>
    <col min="6" max="6" width="1.42578125" customWidth="1"/>
    <col min="7" max="7" width="10" bestFit="1" customWidth="1"/>
    <col min="8" max="8" width="1.42578125" customWidth="1"/>
    <col min="9" max="9" width="17.5703125" bestFit="1" customWidth="1"/>
    <col min="10" max="10" width="1.42578125" customWidth="1"/>
    <col min="11" max="11" width="13.7109375" bestFit="1" customWidth="1"/>
    <col min="12" max="12" width="1.42578125" customWidth="1"/>
    <col min="13" max="13" width="15" bestFit="1" customWidth="1"/>
    <col min="14" max="14" width="1.42578125" customWidth="1"/>
    <col min="15" max="15" width="17.5703125" bestFit="1" customWidth="1"/>
    <col min="16" max="16" width="1.42578125" customWidth="1"/>
    <col min="17" max="17" width="15.28515625" bestFit="1" customWidth="1"/>
    <col min="18" max="18" width="1.42578125" customWidth="1"/>
    <col min="19" max="19" width="16.42578125" bestFit="1" customWidth="1"/>
  </cols>
  <sheetData>
    <row r="1" spans="1:19" ht="20.100000000000001" customHeight="1">
      <c r="A1" s="453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</row>
    <row r="2" spans="1:19" ht="20.100000000000001" customHeight="1">
      <c r="A2" s="454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0.100000000000001" customHeight="1">
      <c r="A3" s="455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</row>
    <row r="5" spans="1:19" ht="15.75">
      <c r="A5" s="456" t="s">
        <v>104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7" spans="1:19" ht="15.75">
      <c r="C7" s="457" t="s">
        <v>105</v>
      </c>
      <c r="D7" s="427"/>
      <c r="E7" s="427"/>
      <c r="F7" s="427"/>
      <c r="G7" s="427"/>
      <c r="I7" s="458" t="s">
        <v>106</v>
      </c>
      <c r="J7" s="427"/>
      <c r="K7" s="427"/>
      <c r="L7" s="427"/>
      <c r="M7" s="427"/>
      <c r="O7" s="459" t="s">
        <v>7</v>
      </c>
      <c r="P7" s="427"/>
      <c r="Q7" s="427"/>
      <c r="R7" s="427"/>
      <c r="S7" s="427"/>
    </row>
    <row r="8" spans="1:19" ht="47.25">
      <c r="A8" s="94" t="s">
        <v>60</v>
      </c>
      <c r="C8" s="95" t="s">
        <v>107</v>
      </c>
      <c r="E8" s="96" t="s">
        <v>108</v>
      </c>
      <c r="G8" s="97" t="s">
        <v>109</v>
      </c>
      <c r="I8" s="98" t="s">
        <v>110</v>
      </c>
      <c r="K8" s="99" t="s">
        <v>111</v>
      </c>
      <c r="M8" s="100" t="s">
        <v>112</v>
      </c>
      <c r="O8" s="101" t="s">
        <v>110</v>
      </c>
      <c r="Q8" s="102" t="s">
        <v>111</v>
      </c>
      <c r="S8" s="103" t="s">
        <v>112</v>
      </c>
    </row>
    <row r="9" spans="1:19" ht="30">
      <c r="A9" s="104" t="s">
        <v>17</v>
      </c>
      <c r="C9" s="1" t="s">
        <v>113</v>
      </c>
      <c r="E9" s="402">
        <v>2500000</v>
      </c>
      <c r="F9" s="402"/>
      <c r="G9" s="402">
        <v>1700</v>
      </c>
      <c r="H9" s="402"/>
      <c r="I9" s="402">
        <v>0</v>
      </c>
      <c r="J9" s="402"/>
      <c r="K9" s="402">
        <v>0</v>
      </c>
      <c r="L9" s="402"/>
      <c r="M9" s="402">
        <v>0</v>
      </c>
      <c r="N9" s="402"/>
      <c r="O9" s="402">
        <v>4250000000</v>
      </c>
      <c r="P9" s="402"/>
      <c r="Q9" s="402">
        <v>0</v>
      </c>
      <c r="R9" s="402"/>
      <c r="S9" s="402">
        <f>O9+Q9</f>
        <v>4250000000</v>
      </c>
    </row>
    <row r="10" spans="1:19" ht="18.75">
      <c r="A10" s="105" t="s">
        <v>19</v>
      </c>
      <c r="C10" s="1" t="s">
        <v>114</v>
      </c>
      <c r="E10" s="402">
        <v>144860000</v>
      </c>
      <c r="F10" s="402"/>
      <c r="G10" s="402">
        <v>64</v>
      </c>
      <c r="H10" s="402"/>
      <c r="I10" s="402">
        <v>0</v>
      </c>
      <c r="J10" s="402"/>
      <c r="K10" s="402">
        <v>0</v>
      </c>
      <c r="L10" s="402"/>
      <c r="M10" s="402">
        <v>0</v>
      </c>
      <c r="N10" s="402"/>
      <c r="O10" s="402">
        <v>9271040000</v>
      </c>
      <c r="P10" s="402"/>
      <c r="Q10" s="402">
        <v>0</v>
      </c>
      <c r="R10" s="402"/>
      <c r="S10" s="402">
        <f t="shared" ref="S10:S41" si="0">O10+Q10</f>
        <v>9271040000</v>
      </c>
    </row>
    <row r="11" spans="1:19" ht="18.75">
      <c r="A11" s="106" t="s">
        <v>22</v>
      </c>
      <c r="C11" s="1" t="s">
        <v>115</v>
      </c>
      <c r="E11" s="402">
        <v>30220930</v>
      </c>
      <c r="F11" s="402"/>
      <c r="G11" s="402">
        <v>130</v>
      </c>
      <c r="H11" s="402"/>
      <c r="I11" s="402">
        <v>0</v>
      </c>
      <c r="J11" s="402"/>
      <c r="K11" s="402">
        <v>0</v>
      </c>
      <c r="L11" s="402"/>
      <c r="M11" s="402">
        <v>0</v>
      </c>
      <c r="N11" s="402"/>
      <c r="O11" s="402">
        <v>3928720900</v>
      </c>
      <c r="P11" s="402"/>
      <c r="Q11" s="402">
        <v>0</v>
      </c>
      <c r="R11" s="402"/>
      <c r="S11" s="402">
        <f t="shared" si="0"/>
        <v>3928720900</v>
      </c>
    </row>
    <row r="12" spans="1:19" ht="30">
      <c r="A12" s="107" t="s">
        <v>116</v>
      </c>
      <c r="C12" s="1" t="s">
        <v>117</v>
      </c>
      <c r="E12" s="402">
        <v>25453</v>
      </c>
      <c r="F12" s="402"/>
      <c r="G12" s="402">
        <v>40</v>
      </c>
      <c r="H12" s="402"/>
      <c r="I12" s="402">
        <v>0</v>
      </c>
      <c r="J12" s="402"/>
      <c r="K12" s="402">
        <v>0</v>
      </c>
      <c r="L12" s="402"/>
      <c r="M12" s="402">
        <v>0</v>
      </c>
      <c r="N12" s="402"/>
      <c r="O12" s="402">
        <v>1018120</v>
      </c>
      <c r="P12" s="402"/>
      <c r="Q12" s="402">
        <v>0</v>
      </c>
      <c r="R12" s="402"/>
      <c r="S12" s="402">
        <f t="shared" si="0"/>
        <v>1018120</v>
      </c>
    </row>
    <row r="13" spans="1:19" ht="30">
      <c r="A13" s="108" t="s">
        <v>118</v>
      </c>
      <c r="C13" s="1" t="s">
        <v>119</v>
      </c>
      <c r="E13" s="402">
        <v>325402</v>
      </c>
      <c r="F13" s="402"/>
      <c r="G13" s="402">
        <v>430</v>
      </c>
      <c r="H13" s="402"/>
      <c r="I13" s="402">
        <v>0</v>
      </c>
      <c r="J13" s="402"/>
      <c r="K13" s="402">
        <v>0</v>
      </c>
      <c r="L13" s="402"/>
      <c r="M13" s="402">
        <v>0</v>
      </c>
      <c r="N13" s="402"/>
      <c r="O13" s="402">
        <v>139922860</v>
      </c>
      <c r="P13" s="402"/>
      <c r="Q13" s="402">
        <v>0</v>
      </c>
      <c r="R13" s="402"/>
      <c r="S13" s="402">
        <f t="shared" si="0"/>
        <v>139922860</v>
      </c>
    </row>
    <row r="14" spans="1:19" ht="30">
      <c r="A14" s="109" t="s">
        <v>120</v>
      </c>
      <c r="C14" s="1" t="s">
        <v>121</v>
      </c>
      <c r="E14" s="402">
        <v>587000</v>
      </c>
      <c r="F14" s="402"/>
      <c r="G14" s="402">
        <v>17165</v>
      </c>
      <c r="H14" s="402"/>
      <c r="I14" s="402">
        <v>0</v>
      </c>
      <c r="J14" s="402"/>
      <c r="K14" s="402">
        <v>0</v>
      </c>
      <c r="L14" s="402"/>
      <c r="M14" s="402">
        <v>0</v>
      </c>
      <c r="N14" s="402"/>
      <c r="O14" s="402">
        <v>10075855000</v>
      </c>
      <c r="P14" s="402"/>
      <c r="Q14" s="402">
        <v>0</v>
      </c>
      <c r="R14" s="402"/>
      <c r="S14" s="402">
        <f t="shared" si="0"/>
        <v>10075855000</v>
      </c>
    </row>
    <row r="15" spans="1:19" ht="30">
      <c r="A15" s="110" t="s">
        <v>24</v>
      </c>
      <c r="C15" s="1" t="s">
        <v>122</v>
      </c>
      <c r="E15" s="402">
        <v>1316253</v>
      </c>
      <c r="F15" s="402"/>
      <c r="G15" s="402">
        <v>3450</v>
      </c>
      <c r="H15" s="402"/>
      <c r="I15" s="402">
        <v>0</v>
      </c>
      <c r="J15" s="402"/>
      <c r="K15" s="402">
        <v>0</v>
      </c>
      <c r="L15" s="402"/>
      <c r="M15" s="402">
        <v>0</v>
      </c>
      <c r="N15" s="402"/>
      <c r="O15" s="402">
        <v>4541072850</v>
      </c>
      <c r="P15" s="402"/>
      <c r="Q15" s="402">
        <v>0</v>
      </c>
      <c r="R15" s="402"/>
      <c r="S15" s="402">
        <f t="shared" si="0"/>
        <v>4541072850</v>
      </c>
    </row>
    <row r="16" spans="1:19" ht="30">
      <c r="A16" s="111" t="s">
        <v>25</v>
      </c>
      <c r="C16" s="1" t="s">
        <v>123</v>
      </c>
      <c r="E16" s="402">
        <v>2000000</v>
      </c>
      <c r="F16" s="402"/>
      <c r="G16" s="402">
        <v>212</v>
      </c>
      <c r="H16" s="402"/>
      <c r="I16" s="402">
        <v>0</v>
      </c>
      <c r="J16" s="402"/>
      <c r="K16" s="402">
        <v>0</v>
      </c>
      <c r="L16" s="402"/>
      <c r="M16" s="402">
        <v>0</v>
      </c>
      <c r="N16" s="402"/>
      <c r="O16" s="402">
        <v>424000000</v>
      </c>
      <c r="P16" s="402"/>
      <c r="Q16" s="402">
        <v>-7138047</v>
      </c>
      <c r="R16" s="402"/>
      <c r="S16" s="402">
        <f t="shared" si="0"/>
        <v>416861953</v>
      </c>
    </row>
    <row r="17" spans="1:19" ht="18.75">
      <c r="A17" s="112" t="s">
        <v>26</v>
      </c>
      <c r="C17" s="1" t="s">
        <v>124</v>
      </c>
      <c r="E17" s="402">
        <v>1000000</v>
      </c>
      <c r="F17" s="402"/>
      <c r="G17" s="402">
        <v>2750</v>
      </c>
      <c r="H17" s="402"/>
      <c r="I17" s="402">
        <f>2750000000-690</f>
        <v>2749999310</v>
      </c>
      <c r="J17" s="402"/>
      <c r="K17" s="402">
        <v>-110289283</v>
      </c>
      <c r="L17" s="402"/>
      <c r="M17" s="402">
        <f>I17+K17</f>
        <v>2639710027</v>
      </c>
      <c r="N17" s="402"/>
      <c r="O17" s="402">
        <v>2750000000</v>
      </c>
      <c r="P17" s="402"/>
      <c r="Q17" s="402">
        <v>-110289283</v>
      </c>
      <c r="R17" s="402"/>
      <c r="S17" s="402">
        <f t="shared" si="0"/>
        <v>2639710717</v>
      </c>
    </row>
    <row r="18" spans="1:19" ht="30">
      <c r="A18" s="113" t="s">
        <v>27</v>
      </c>
      <c r="C18" s="1" t="s">
        <v>125</v>
      </c>
      <c r="E18" s="402">
        <v>19300000</v>
      </c>
      <c r="F18" s="402"/>
      <c r="G18" s="402">
        <v>1300</v>
      </c>
      <c r="H18" s="402"/>
      <c r="I18" s="402">
        <v>0</v>
      </c>
      <c r="J18" s="402"/>
      <c r="K18" s="402">
        <v>0</v>
      </c>
      <c r="L18" s="402"/>
      <c r="M18" s="402">
        <v>0</v>
      </c>
      <c r="N18" s="402"/>
      <c r="O18" s="402">
        <v>25090000000</v>
      </c>
      <c r="P18" s="402"/>
      <c r="Q18" s="402">
        <v>-1456838710</v>
      </c>
      <c r="R18" s="402"/>
      <c r="S18" s="402">
        <f t="shared" si="0"/>
        <v>23633161290</v>
      </c>
    </row>
    <row r="19" spans="1:19" ht="18.75">
      <c r="A19" s="114" t="s">
        <v>28</v>
      </c>
      <c r="C19" s="1" t="s">
        <v>126</v>
      </c>
      <c r="E19" s="402">
        <v>18700000</v>
      </c>
      <c r="F19" s="402"/>
      <c r="G19" s="402">
        <v>1930</v>
      </c>
      <c r="H19" s="402"/>
      <c r="I19" s="402">
        <v>0</v>
      </c>
      <c r="J19" s="402"/>
      <c r="K19" s="402">
        <v>0</v>
      </c>
      <c r="L19" s="402"/>
      <c r="M19" s="402">
        <v>0</v>
      </c>
      <c r="N19" s="402"/>
      <c r="O19" s="402">
        <v>36091000000</v>
      </c>
      <c r="P19" s="402"/>
      <c r="Q19" s="402">
        <v>0</v>
      </c>
      <c r="R19" s="402"/>
      <c r="S19" s="402">
        <f t="shared" si="0"/>
        <v>36091000000</v>
      </c>
    </row>
    <row r="20" spans="1:19" ht="30">
      <c r="A20" s="115" t="s">
        <v>29</v>
      </c>
      <c r="C20" s="1" t="s">
        <v>127</v>
      </c>
      <c r="E20" s="402">
        <v>26512314</v>
      </c>
      <c r="F20" s="402"/>
      <c r="G20" s="402">
        <v>400</v>
      </c>
      <c r="H20" s="402"/>
      <c r="I20" s="402">
        <v>0</v>
      </c>
      <c r="J20" s="402"/>
      <c r="K20" s="402">
        <v>0</v>
      </c>
      <c r="L20" s="402"/>
      <c r="M20" s="402">
        <v>0</v>
      </c>
      <c r="N20" s="402"/>
      <c r="O20" s="402">
        <v>10604925600</v>
      </c>
      <c r="P20" s="402"/>
      <c r="Q20" s="402">
        <v>-175114070</v>
      </c>
      <c r="R20" s="402"/>
      <c r="S20" s="402">
        <f t="shared" si="0"/>
        <v>10429811530</v>
      </c>
    </row>
    <row r="21" spans="1:19" ht="30">
      <c r="A21" s="116" t="s">
        <v>30</v>
      </c>
      <c r="C21" s="1" t="s">
        <v>128</v>
      </c>
      <c r="E21" s="402">
        <v>11358171</v>
      </c>
      <c r="F21" s="402"/>
      <c r="G21" s="402">
        <v>720</v>
      </c>
      <c r="H21" s="402"/>
      <c r="I21" s="402">
        <v>0</v>
      </c>
      <c r="J21" s="402"/>
      <c r="K21" s="402">
        <v>0</v>
      </c>
      <c r="L21" s="402"/>
      <c r="M21" s="402">
        <v>0</v>
      </c>
      <c r="N21" s="402"/>
      <c r="O21" s="402">
        <v>8177883120</v>
      </c>
      <c r="P21" s="402"/>
      <c r="Q21" s="402">
        <v>0</v>
      </c>
      <c r="R21" s="402"/>
      <c r="S21" s="402">
        <f t="shared" si="0"/>
        <v>8177883120</v>
      </c>
    </row>
    <row r="22" spans="1:19" ht="18.75">
      <c r="A22" s="117" t="s">
        <v>129</v>
      </c>
      <c r="C22" s="1" t="s">
        <v>130</v>
      </c>
      <c r="E22" s="402">
        <v>7655956</v>
      </c>
      <c r="F22" s="402"/>
      <c r="G22" s="402">
        <v>2000</v>
      </c>
      <c r="H22" s="402"/>
      <c r="I22" s="402">
        <v>0</v>
      </c>
      <c r="J22" s="402"/>
      <c r="K22" s="402">
        <v>0</v>
      </c>
      <c r="L22" s="402"/>
      <c r="M22" s="402">
        <v>0</v>
      </c>
      <c r="N22" s="402"/>
      <c r="O22" s="402">
        <v>15311912000</v>
      </c>
      <c r="P22" s="402"/>
      <c r="Q22" s="402">
        <v>0</v>
      </c>
      <c r="R22" s="402"/>
      <c r="S22" s="402">
        <f t="shared" si="0"/>
        <v>15311912000</v>
      </c>
    </row>
    <row r="23" spans="1:19" ht="18.75">
      <c r="A23" s="118" t="s">
        <v>33</v>
      </c>
      <c r="C23" s="1" t="s">
        <v>131</v>
      </c>
      <c r="E23" s="402">
        <v>900000</v>
      </c>
      <c r="F23" s="402"/>
      <c r="G23" s="402">
        <v>2500</v>
      </c>
      <c r="H23" s="402"/>
      <c r="I23" s="402">
        <v>0</v>
      </c>
      <c r="J23" s="402"/>
      <c r="K23" s="402">
        <v>0</v>
      </c>
      <c r="L23" s="402"/>
      <c r="M23" s="402">
        <v>0</v>
      </c>
      <c r="N23" s="402"/>
      <c r="O23" s="402">
        <v>2250000000</v>
      </c>
      <c r="P23" s="402"/>
      <c r="Q23" s="402">
        <v>-165609137</v>
      </c>
      <c r="R23" s="402"/>
      <c r="S23" s="402">
        <f t="shared" si="0"/>
        <v>2084390863</v>
      </c>
    </row>
    <row r="24" spans="1:19" ht="18.75">
      <c r="A24" s="119" t="s">
        <v>34</v>
      </c>
      <c r="C24" s="1" t="s">
        <v>114</v>
      </c>
      <c r="E24" s="402">
        <v>418421</v>
      </c>
      <c r="F24" s="402"/>
      <c r="G24" s="402">
        <v>300</v>
      </c>
      <c r="H24" s="402"/>
      <c r="I24" s="402">
        <v>0</v>
      </c>
      <c r="J24" s="402"/>
      <c r="K24" s="402">
        <v>0</v>
      </c>
      <c r="L24" s="402"/>
      <c r="M24" s="402">
        <v>0</v>
      </c>
      <c r="N24" s="402"/>
      <c r="O24" s="402">
        <v>125526300</v>
      </c>
      <c r="P24" s="402"/>
      <c r="Q24" s="402">
        <v>-5034257</v>
      </c>
      <c r="R24" s="402"/>
      <c r="S24" s="402">
        <f t="shared" si="0"/>
        <v>120492043</v>
      </c>
    </row>
    <row r="25" spans="1:19" ht="30">
      <c r="A25" s="120" t="s">
        <v>35</v>
      </c>
      <c r="C25" s="1" t="s">
        <v>123</v>
      </c>
      <c r="E25" s="402">
        <v>3000000</v>
      </c>
      <c r="F25" s="402"/>
      <c r="G25" s="402">
        <v>450</v>
      </c>
      <c r="H25" s="402"/>
      <c r="I25" s="402">
        <v>0</v>
      </c>
      <c r="J25" s="402"/>
      <c r="K25" s="402">
        <v>0</v>
      </c>
      <c r="L25" s="402"/>
      <c r="M25" s="402">
        <v>0</v>
      </c>
      <c r="N25" s="402"/>
      <c r="O25" s="402">
        <v>1350000000</v>
      </c>
      <c r="P25" s="402"/>
      <c r="Q25" s="402">
        <v>-79206963</v>
      </c>
      <c r="R25" s="402"/>
      <c r="S25" s="402">
        <f t="shared" si="0"/>
        <v>1270793037</v>
      </c>
    </row>
    <row r="26" spans="1:19" ht="18.75">
      <c r="A26" s="121" t="s">
        <v>37</v>
      </c>
      <c r="C26" s="1" t="s">
        <v>114</v>
      </c>
      <c r="E26" s="402">
        <v>10000000</v>
      </c>
      <c r="F26" s="402"/>
      <c r="G26" s="402">
        <v>2400</v>
      </c>
      <c r="H26" s="402"/>
      <c r="I26" s="402">
        <v>0</v>
      </c>
      <c r="J26" s="402"/>
      <c r="K26" s="402">
        <v>0</v>
      </c>
      <c r="L26" s="402"/>
      <c r="M26" s="402">
        <v>0</v>
      </c>
      <c r="N26" s="402"/>
      <c r="O26" s="402">
        <v>24000000000</v>
      </c>
      <c r="P26" s="402"/>
      <c r="Q26" s="402">
        <v>0</v>
      </c>
      <c r="R26" s="402"/>
      <c r="S26" s="402">
        <f t="shared" si="0"/>
        <v>24000000000</v>
      </c>
    </row>
    <row r="27" spans="1:19" ht="18.75">
      <c r="A27" s="122" t="s">
        <v>39</v>
      </c>
      <c r="C27" s="1" t="s">
        <v>132</v>
      </c>
      <c r="E27" s="402">
        <v>25072151</v>
      </c>
      <c r="F27" s="402"/>
      <c r="G27" s="402">
        <v>1700</v>
      </c>
      <c r="H27" s="402"/>
      <c r="I27" s="402">
        <v>0</v>
      </c>
      <c r="J27" s="402"/>
      <c r="K27" s="402">
        <v>0</v>
      </c>
      <c r="L27" s="402"/>
      <c r="M27" s="402">
        <v>0</v>
      </c>
      <c r="N27" s="402"/>
      <c r="O27" s="402">
        <v>42622656700</v>
      </c>
      <c r="P27" s="402"/>
      <c r="Q27" s="402">
        <v>-1387785584</v>
      </c>
      <c r="R27" s="402"/>
      <c r="S27" s="402">
        <f t="shared" si="0"/>
        <v>41234871116</v>
      </c>
    </row>
    <row r="28" spans="1:19" ht="18.75">
      <c r="A28" s="123" t="s">
        <v>41</v>
      </c>
      <c r="C28" s="1" t="s">
        <v>133</v>
      </c>
      <c r="E28" s="402">
        <v>2400000</v>
      </c>
      <c r="F28" s="402"/>
      <c r="G28" s="402">
        <v>700</v>
      </c>
      <c r="H28" s="402"/>
      <c r="I28" s="402">
        <v>0</v>
      </c>
      <c r="J28" s="402"/>
      <c r="K28" s="402">
        <v>0</v>
      </c>
      <c r="L28" s="402"/>
      <c r="M28" s="402">
        <v>0</v>
      </c>
      <c r="N28" s="402"/>
      <c r="O28" s="402">
        <v>1680000000</v>
      </c>
      <c r="P28" s="402"/>
      <c r="Q28" s="402">
        <v>-12562882</v>
      </c>
      <c r="R28" s="402"/>
      <c r="S28" s="402">
        <f t="shared" si="0"/>
        <v>1667437118</v>
      </c>
    </row>
    <row r="29" spans="1:19" ht="18.75">
      <c r="A29" s="124" t="s">
        <v>134</v>
      </c>
      <c r="C29" s="1" t="s">
        <v>135</v>
      </c>
      <c r="E29" s="402">
        <v>1685086</v>
      </c>
      <c r="F29" s="402"/>
      <c r="G29" s="402">
        <v>1840</v>
      </c>
      <c r="H29" s="402"/>
      <c r="I29" s="402">
        <v>0</v>
      </c>
      <c r="J29" s="402"/>
      <c r="K29" s="402">
        <v>0</v>
      </c>
      <c r="L29" s="402"/>
      <c r="M29" s="402">
        <v>0</v>
      </c>
      <c r="N29" s="402"/>
      <c r="O29" s="402">
        <v>3100558240</v>
      </c>
      <c r="P29" s="402"/>
      <c r="Q29" s="402">
        <v>-189423172</v>
      </c>
      <c r="R29" s="402"/>
      <c r="S29" s="402">
        <f t="shared" si="0"/>
        <v>2911135068</v>
      </c>
    </row>
    <row r="30" spans="1:19" ht="18.75">
      <c r="A30" s="125" t="s">
        <v>42</v>
      </c>
      <c r="C30" s="1" t="s">
        <v>136</v>
      </c>
      <c r="E30" s="402">
        <v>4500000</v>
      </c>
      <c r="F30" s="402"/>
      <c r="G30" s="402">
        <v>79</v>
      </c>
      <c r="H30" s="402"/>
      <c r="I30" s="402">
        <v>0</v>
      </c>
      <c r="J30" s="402"/>
      <c r="K30" s="402">
        <v>0</v>
      </c>
      <c r="L30" s="402"/>
      <c r="M30" s="402">
        <v>0</v>
      </c>
      <c r="N30" s="402"/>
      <c r="O30" s="402">
        <v>355500000</v>
      </c>
      <c r="P30" s="402"/>
      <c r="Q30" s="402">
        <v>-21503861</v>
      </c>
      <c r="R30" s="402"/>
      <c r="S30" s="402">
        <f t="shared" si="0"/>
        <v>333996139</v>
      </c>
    </row>
    <row r="31" spans="1:19" ht="18.75">
      <c r="A31" s="126" t="s">
        <v>137</v>
      </c>
      <c r="C31" s="1" t="s">
        <v>138</v>
      </c>
      <c r="E31" s="402">
        <v>2000000</v>
      </c>
      <c r="F31" s="402"/>
      <c r="G31" s="402">
        <v>4500</v>
      </c>
      <c r="H31" s="402"/>
      <c r="I31" s="402">
        <v>0</v>
      </c>
      <c r="J31" s="402"/>
      <c r="K31" s="402">
        <v>0</v>
      </c>
      <c r="L31" s="402"/>
      <c r="M31" s="402">
        <v>0</v>
      </c>
      <c r="N31" s="402"/>
      <c r="O31" s="402">
        <v>9000000000</v>
      </c>
      <c r="P31" s="402"/>
      <c r="Q31" s="402">
        <v>-360946746</v>
      </c>
      <c r="R31" s="402"/>
      <c r="S31" s="402">
        <f t="shared" si="0"/>
        <v>8639053254</v>
      </c>
    </row>
    <row r="32" spans="1:19" ht="18.75">
      <c r="A32" s="127" t="s">
        <v>43</v>
      </c>
      <c r="C32" s="1" t="s">
        <v>114</v>
      </c>
      <c r="E32" s="402">
        <v>13400000</v>
      </c>
      <c r="F32" s="402"/>
      <c r="G32" s="402">
        <v>700</v>
      </c>
      <c r="H32" s="402"/>
      <c r="I32" s="402">
        <v>0</v>
      </c>
      <c r="J32" s="402"/>
      <c r="K32" s="402">
        <v>0</v>
      </c>
      <c r="L32" s="402"/>
      <c r="M32" s="402">
        <v>0</v>
      </c>
      <c r="N32" s="402"/>
      <c r="O32" s="402">
        <v>9380000000</v>
      </c>
      <c r="P32" s="402"/>
      <c r="Q32" s="402">
        <v>0</v>
      </c>
      <c r="R32" s="402"/>
      <c r="S32" s="402">
        <f t="shared" si="0"/>
        <v>9380000000</v>
      </c>
    </row>
    <row r="33" spans="1:19" ht="18.75">
      <c r="A33" s="128" t="s">
        <v>45</v>
      </c>
      <c r="C33" s="1" t="s">
        <v>114</v>
      </c>
      <c r="E33" s="402">
        <v>8994431</v>
      </c>
      <c r="F33" s="402"/>
      <c r="G33" s="402">
        <v>650</v>
      </c>
      <c r="H33" s="402"/>
      <c r="I33" s="402">
        <v>0</v>
      </c>
      <c r="J33" s="402"/>
      <c r="K33" s="402">
        <v>0</v>
      </c>
      <c r="L33" s="402"/>
      <c r="M33" s="402">
        <v>0</v>
      </c>
      <c r="N33" s="402"/>
      <c r="O33" s="402">
        <v>5846385512</v>
      </c>
      <c r="P33" s="402"/>
      <c r="Q33" s="402">
        <v>0</v>
      </c>
      <c r="R33" s="402"/>
      <c r="S33" s="402">
        <f t="shared" si="0"/>
        <v>5846385512</v>
      </c>
    </row>
    <row r="34" spans="1:19" ht="18.75">
      <c r="A34" s="129" t="s">
        <v>46</v>
      </c>
      <c r="C34" s="1" t="s">
        <v>139</v>
      </c>
      <c r="E34" s="402">
        <v>2450000</v>
      </c>
      <c r="F34" s="402"/>
      <c r="G34" s="402">
        <v>2020</v>
      </c>
      <c r="H34" s="402"/>
      <c r="I34" s="402">
        <v>0</v>
      </c>
      <c r="J34" s="402"/>
      <c r="K34" s="402">
        <v>0</v>
      </c>
      <c r="L34" s="402"/>
      <c r="M34" s="402">
        <v>0</v>
      </c>
      <c r="N34" s="402"/>
      <c r="O34" s="402">
        <v>4949001660</v>
      </c>
      <c r="P34" s="402"/>
      <c r="Q34" s="402">
        <v>0</v>
      </c>
      <c r="R34" s="402"/>
      <c r="S34" s="402">
        <f t="shared" si="0"/>
        <v>4949001660</v>
      </c>
    </row>
    <row r="35" spans="1:19" ht="18.75">
      <c r="A35" s="130" t="s">
        <v>48</v>
      </c>
      <c r="C35" s="1" t="s">
        <v>114</v>
      </c>
      <c r="E35" s="402">
        <v>29900003</v>
      </c>
      <c r="F35" s="402"/>
      <c r="G35" s="402">
        <v>230</v>
      </c>
      <c r="H35" s="402"/>
      <c r="I35" s="402">
        <v>0</v>
      </c>
      <c r="J35" s="402"/>
      <c r="K35" s="402">
        <v>0</v>
      </c>
      <c r="L35" s="402"/>
      <c r="M35" s="402">
        <v>0</v>
      </c>
      <c r="N35" s="402"/>
      <c r="O35" s="402">
        <v>6877000000</v>
      </c>
      <c r="P35" s="402"/>
      <c r="Q35" s="402">
        <v>0</v>
      </c>
      <c r="R35" s="402"/>
      <c r="S35" s="402">
        <f t="shared" si="0"/>
        <v>6877000000</v>
      </c>
    </row>
    <row r="36" spans="1:19" ht="18.75">
      <c r="A36" s="131" t="s">
        <v>49</v>
      </c>
      <c r="C36" s="1" t="s">
        <v>140</v>
      </c>
      <c r="E36" s="402">
        <v>7236530</v>
      </c>
      <c r="F36" s="402"/>
      <c r="G36" s="402">
        <v>3530</v>
      </c>
      <c r="H36" s="402"/>
      <c r="I36" s="402">
        <v>0</v>
      </c>
      <c r="J36" s="402"/>
      <c r="K36" s="402">
        <v>0</v>
      </c>
      <c r="L36" s="402"/>
      <c r="M36" s="402">
        <v>0</v>
      </c>
      <c r="N36" s="402"/>
      <c r="O36" s="402">
        <v>25544950900</v>
      </c>
      <c r="P36" s="402"/>
      <c r="Q36" s="402">
        <v>0</v>
      </c>
      <c r="R36" s="402"/>
      <c r="S36" s="402">
        <f t="shared" si="0"/>
        <v>25544950900</v>
      </c>
    </row>
    <row r="37" spans="1:19" ht="18.75">
      <c r="A37" s="132" t="s">
        <v>141</v>
      </c>
      <c r="C37" s="1" t="s">
        <v>113</v>
      </c>
      <c r="E37" s="402">
        <v>1565000</v>
      </c>
      <c r="F37" s="402"/>
      <c r="G37" s="402">
        <v>13600</v>
      </c>
      <c r="H37" s="402"/>
      <c r="I37" s="402">
        <v>0</v>
      </c>
      <c r="J37" s="402"/>
      <c r="K37" s="402">
        <v>0</v>
      </c>
      <c r="L37" s="402"/>
      <c r="M37" s="402">
        <v>0</v>
      </c>
      <c r="N37" s="402"/>
      <c r="O37" s="402">
        <v>21284000000</v>
      </c>
      <c r="P37" s="402"/>
      <c r="Q37" s="402">
        <v>0</v>
      </c>
      <c r="R37" s="402"/>
      <c r="S37" s="402">
        <f t="shared" si="0"/>
        <v>21284000000</v>
      </c>
    </row>
    <row r="38" spans="1:19" ht="18.75">
      <c r="A38" s="133" t="s">
        <v>51</v>
      </c>
      <c r="C38" s="1" t="s">
        <v>125</v>
      </c>
      <c r="E38" s="402">
        <v>10000000</v>
      </c>
      <c r="F38" s="402"/>
      <c r="G38" s="402">
        <v>2150</v>
      </c>
      <c r="H38" s="402"/>
      <c r="I38" s="402">
        <v>0</v>
      </c>
      <c r="J38" s="402"/>
      <c r="K38" s="402">
        <v>0</v>
      </c>
      <c r="L38" s="402"/>
      <c r="M38" s="402">
        <v>0</v>
      </c>
      <c r="N38" s="402"/>
      <c r="O38" s="402">
        <v>21500000000</v>
      </c>
      <c r="P38" s="402"/>
      <c r="Q38" s="402">
        <v>0</v>
      </c>
      <c r="R38" s="402"/>
      <c r="S38" s="402">
        <f t="shared" si="0"/>
        <v>21500000000</v>
      </c>
    </row>
    <row r="39" spans="1:19" ht="30">
      <c r="A39" s="134" t="s">
        <v>53</v>
      </c>
      <c r="C39" s="1" t="s">
        <v>142</v>
      </c>
      <c r="E39" s="402">
        <v>500000</v>
      </c>
      <c r="F39" s="402"/>
      <c r="G39" s="402">
        <v>300</v>
      </c>
      <c r="H39" s="402"/>
      <c r="I39" s="402">
        <v>0</v>
      </c>
      <c r="J39" s="402"/>
      <c r="K39" s="402">
        <v>0</v>
      </c>
      <c r="L39" s="402"/>
      <c r="M39" s="402">
        <v>0</v>
      </c>
      <c r="N39" s="402"/>
      <c r="O39" s="402">
        <v>150000000</v>
      </c>
      <c r="P39" s="402"/>
      <c r="Q39" s="402">
        <v>0</v>
      </c>
      <c r="R39" s="402"/>
      <c r="S39" s="402">
        <f t="shared" si="0"/>
        <v>150000000</v>
      </c>
    </row>
    <row r="40" spans="1:19" ht="18.75">
      <c r="A40" s="135" t="s">
        <v>57</v>
      </c>
      <c r="C40" s="1" t="s">
        <v>143</v>
      </c>
      <c r="E40" s="402">
        <v>23692722</v>
      </c>
      <c r="F40" s="402"/>
      <c r="G40" s="402">
        <v>7</v>
      </c>
      <c r="H40" s="402"/>
      <c r="I40" s="402">
        <v>0</v>
      </c>
      <c r="J40" s="402"/>
      <c r="K40" s="402">
        <v>0</v>
      </c>
      <c r="L40" s="402"/>
      <c r="M40" s="402">
        <v>0</v>
      </c>
      <c r="N40" s="402"/>
      <c r="O40" s="402">
        <v>165849054</v>
      </c>
      <c r="P40" s="402"/>
      <c r="Q40" s="402">
        <v>0</v>
      </c>
      <c r="R40" s="402"/>
      <c r="S40" s="402">
        <f t="shared" si="0"/>
        <v>165849054</v>
      </c>
    </row>
    <row r="41" spans="1:19" ht="30">
      <c r="A41" s="136" t="s">
        <v>58</v>
      </c>
      <c r="C41" s="1" t="s">
        <v>144</v>
      </c>
      <c r="E41" s="402">
        <v>10449077</v>
      </c>
      <c r="F41" s="402"/>
      <c r="G41" s="402">
        <v>1440</v>
      </c>
      <c r="H41" s="402"/>
      <c r="I41" s="402">
        <v>0</v>
      </c>
      <c r="J41" s="402"/>
      <c r="K41" s="402">
        <v>0</v>
      </c>
      <c r="L41" s="402"/>
      <c r="M41" s="402">
        <v>0</v>
      </c>
      <c r="N41" s="402"/>
      <c r="O41" s="402">
        <f>15046673152+38617</f>
        <v>15046711769</v>
      </c>
      <c r="P41" s="402"/>
      <c r="Q41" s="402">
        <v>-312841581</v>
      </c>
      <c r="R41" s="402"/>
      <c r="S41" s="402">
        <f t="shared" si="0"/>
        <v>14733870188</v>
      </c>
    </row>
    <row r="42" spans="1:19" ht="19.5" thickBot="1">
      <c r="A42" s="137" t="s">
        <v>59</v>
      </c>
      <c r="E42" s="402"/>
      <c r="F42" s="402"/>
      <c r="G42" s="402"/>
      <c r="H42" s="402"/>
      <c r="I42" s="403">
        <f>SUM(I9:$I$41)</f>
        <v>2749999310</v>
      </c>
      <c r="J42" s="402"/>
      <c r="K42" s="403">
        <f>SUM(K9:$K$41)</f>
        <v>-110289283</v>
      </c>
      <c r="L42" s="402"/>
      <c r="M42" s="403">
        <f>SUM(M9:$M$41)</f>
        <v>2639710027</v>
      </c>
      <c r="N42" s="402"/>
      <c r="O42" s="403">
        <f>SUM(O9:$O$41)</f>
        <v>325885490585</v>
      </c>
      <c r="P42" s="402"/>
      <c r="Q42" s="403">
        <f>SUM(Q9:$Q$41)</f>
        <v>-4284294293</v>
      </c>
      <c r="R42" s="402"/>
      <c r="S42" s="403">
        <f>SUM(S9:$S$41)</f>
        <v>321601196292</v>
      </c>
    </row>
    <row r="43" spans="1:19" ht="18.75" thickTop="1">
      <c r="I43" s="138"/>
      <c r="K43" s="409"/>
      <c r="M43" s="139"/>
      <c r="O43" s="411"/>
      <c r="Q43" s="411"/>
      <c r="S43" s="140"/>
    </row>
    <row r="44" spans="1:19"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tabSelected="1" view="pageBreakPreview" zoomScale="110" zoomScaleNormal="100" zoomScaleSheetLayoutView="110" workbookViewId="0">
      <selection activeCell="G9" sqref="G9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460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</row>
    <row r="2" spans="1:19" ht="20.100000000000001" customHeight="1">
      <c r="A2" s="461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0.100000000000001" customHeight="1">
      <c r="A3" s="462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</row>
    <row r="5" spans="1:19" ht="15.75">
      <c r="A5" s="463" t="s">
        <v>145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7" spans="1:19" ht="15.75">
      <c r="I7" s="464" t="s">
        <v>106</v>
      </c>
      <c r="J7" s="427"/>
      <c r="K7" s="427"/>
      <c r="L7" s="427"/>
      <c r="M7" s="427"/>
      <c r="O7" s="465" t="s">
        <v>7</v>
      </c>
      <c r="P7" s="427"/>
      <c r="Q7" s="427"/>
      <c r="R7" s="427"/>
      <c r="S7" s="427"/>
    </row>
    <row r="8" spans="1:19" ht="31.5">
      <c r="A8" s="141" t="s">
        <v>92</v>
      </c>
      <c r="C8" s="142" t="s">
        <v>146</v>
      </c>
      <c r="E8" s="143" t="s">
        <v>61</v>
      </c>
      <c r="G8" s="144" t="s">
        <v>68</v>
      </c>
      <c r="I8" s="145" t="s">
        <v>147</v>
      </c>
      <c r="K8" s="146" t="s">
        <v>111</v>
      </c>
      <c r="M8" s="147" t="s">
        <v>148</v>
      </c>
      <c r="O8" s="148" t="s">
        <v>147</v>
      </c>
      <c r="Q8" s="149" t="s">
        <v>111</v>
      </c>
      <c r="S8" s="150" t="s">
        <v>148</v>
      </c>
    </row>
    <row r="9" spans="1:19" ht="45">
      <c r="A9" s="151" t="s">
        <v>149</v>
      </c>
      <c r="C9" s="1" t="s">
        <v>88</v>
      </c>
      <c r="E9" s="1" t="s">
        <v>150</v>
      </c>
      <c r="G9" s="499" t="s">
        <v>89</v>
      </c>
      <c r="I9" s="402">
        <v>7371</v>
      </c>
      <c r="J9" s="402"/>
      <c r="K9" s="402">
        <v>-19</v>
      </c>
      <c r="L9" s="402"/>
      <c r="M9" s="402">
        <f>I9+K9</f>
        <v>7352</v>
      </c>
      <c r="N9" s="402"/>
      <c r="O9" s="402">
        <v>7371</v>
      </c>
      <c r="P9" s="402"/>
      <c r="Q9" s="402">
        <v>-10</v>
      </c>
      <c r="R9" s="402"/>
      <c r="S9" s="402">
        <f>O9+Q9</f>
        <v>7361</v>
      </c>
    </row>
    <row r="10" spans="1:19" ht="30">
      <c r="A10" s="152" t="s">
        <v>151</v>
      </c>
      <c r="C10" s="1" t="s">
        <v>152</v>
      </c>
      <c r="E10" s="1" t="s">
        <v>150</v>
      </c>
      <c r="G10" s="402">
        <v>0</v>
      </c>
      <c r="I10" s="402">
        <v>33895</v>
      </c>
      <c r="J10" s="402"/>
      <c r="K10" s="402">
        <v>0</v>
      </c>
      <c r="L10" s="402"/>
      <c r="M10" s="402">
        <f t="shared" ref="M10:M13" si="0">I10+K10</f>
        <v>33895</v>
      </c>
      <c r="N10" s="402"/>
      <c r="O10" s="402">
        <v>3102278</v>
      </c>
      <c r="P10" s="402"/>
      <c r="Q10" s="402">
        <v>0</v>
      </c>
      <c r="R10" s="402"/>
      <c r="S10" s="402">
        <f t="shared" ref="S10:S13" si="1">O10+Q10</f>
        <v>3102278</v>
      </c>
    </row>
    <row r="11" spans="1:19" ht="30">
      <c r="A11" s="153" t="s">
        <v>153</v>
      </c>
      <c r="C11" s="1" t="s">
        <v>152</v>
      </c>
      <c r="E11" s="1" t="s">
        <v>150</v>
      </c>
      <c r="G11" s="402">
        <v>0</v>
      </c>
      <c r="I11" s="402">
        <v>4617</v>
      </c>
      <c r="J11" s="402"/>
      <c r="K11" s="402">
        <v>0</v>
      </c>
      <c r="L11" s="402"/>
      <c r="M11" s="402">
        <f t="shared" si="0"/>
        <v>4617</v>
      </c>
      <c r="N11" s="402"/>
      <c r="O11" s="402">
        <v>38924371</v>
      </c>
      <c r="P11" s="402"/>
      <c r="Q11" s="402">
        <v>0</v>
      </c>
      <c r="R11" s="402"/>
      <c r="S11" s="402">
        <f t="shared" si="1"/>
        <v>38924371</v>
      </c>
    </row>
    <row r="12" spans="1:19" ht="30">
      <c r="A12" s="154" t="s">
        <v>154</v>
      </c>
      <c r="C12" s="1" t="s">
        <v>155</v>
      </c>
      <c r="E12" s="1" t="s">
        <v>150</v>
      </c>
      <c r="G12" s="402">
        <v>0</v>
      </c>
      <c r="I12" s="402">
        <v>159292</v>
      </c>
      <c r="J12" s="402"/>
      <c r="K12" s="402">
        <v>0</v>
      </c>
      <c r="L12" s="402"/>
      <c r="M12" s="402">
        <f t="shared" si="0"/>
        <v>159292</v>
      </c>
      <c r="N12" s="402"/>
      <c r="O12" s="402">
        <v>41508576</v>
      </c>
      <c r="P12" s="402"/>
      <c r="Q12" s="402">
        <v>0</v>
      </c>
      <c r="R12" s="402"/>
      <c r="S12" s="402">
        <f t="shared" si="1"/>
        <v>41508576</v>
      </c>
    </row>
    <row r="13" spans="1:19" ht="30">
      <c r="A13" s="155" t="s">
        <v>156</v>
      </c>
      <c r="C13" s="1" t="s">
        <v>152</v>
      </c>
      <c r="E13" s="1" t="s">
        <v>150</v>
      </c>
      <c r="G13" s="402">
        <v>0</v>
      </c>
      <c r="I13" s="402">
        <v>8808121</v>
      </c>
      <c r="J13" s="402"/>
      <c r="K13" s="402">
        <v>0</v>
      </c>
      <c r="L13" s="402"/>
      <c r="M13" s="402">
        <f t="shared" si="0"/>
        <v>8808121</v>
      </c>
      <c r="N13" s="402"/>
      <c r="O13" s="402">
        <v>1012643846</v>
      </c>
      <c r="P13" s="402"/>
      <c r="Q13" s="402">
        <v>0</v>
      </c>
      <c r="R13" s="402"/>
      <c r="S13" s="402">
        <f t="shared" si="1"/>
        <v>1012643846</v>
      </c>
    </row>
    <row r="14" spans="1:19" ht="19.5" thickBot="1">
      <c r="A14" s="156" t="s">
        <v>59</v>
      </c>
      <c r="I14" s="403">
        <f>SUM(I9:$I$13)</f>
        <v>9013296</v>
      </c>
      <c r="J14" s="402"/>
      <c r="K14" s="403">
        <f>SUM(K9:$K$13)</f>
        <v>-19</v>
      </c>
      <c r="L14" s="402"/>
      <c r="M14" s="403">
        <f>SUM(M9:$M$13)</f>
        <v>9013277</v>
      </c>
      <c r="N14" s="402"/>
      <c r="O14" s="403">
        <f>SUM(O9:$O$13)</f>
        <v>1096186442</v>
      </c>
      <c r="P14" s="402"/>
      <c r="Q14" s="403">
        <f>SUM(Q9:$Q$13)</f>
        <v>-10</v>
      </c>
      <c r="R14" s="402"/>
      <c r="S14" s="403">
        <f>SUM(S9:$S$13)</f>
        <v>1096186432</v>
      </c>
    </row>
    <row r="15" spans="1:19" ht="15.75" thickTop="1">
      <c r="I15" s="157"/>
      <c r="K15" s="158"/>
      <c r="M15" s="159"/>
      <c r="O15" s="160"/>
      <c r="Q15" s="161"/>
      <c r="S15" s="162"/>
    </row>
    <row r="16" spans="1:19">
      <c r="I16" s="411"/>
      <c r="O16" s="411"/>
    </row>
    <row r="17" spans="9:17">
      <c r="I17" s="411"/>
      <c r="J17" s="411"/>
      <c r="K17" s="411"/>
      <c r="L17" s="411"/>
      <c r="M17" s="411"/>
      <c r="N17" s="411"/>
      <c r="O17" s="411"/>
      <c r="P17" s="411"/>
      <c r="Q17" s="41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8"/>
  <sheetViews>
    <sheetView rightToLeft="1" view="pageBreakPreview" topLeftCell="A33" zoomScaleNormal="100" zoomScaleSheetLayoutView="100" workbookViewId="0">
      <selection activeCell="U49" sqref="U49"/>
    </sheetView>
  </sheetViews>
  <sheetFormatPr defaultRowHeight="15"/>
  <cols>
    <col min="1" max="1" width="22.7109375" bestFit="1" customWidth="1"/>
    <col min="2" max="2" width="1.42578125" customWidth="1"/>
    <col min="3" max="3" width="14.85546875" bestFit="1" customWidth="1"/>
    <col min="4" max="4" width="1.42578125" customWidth="1"/>
    <col min="5" max="5" width="20.42578125" bestFit="1" customWidth="1"/>
    <col min="6" max="6" width="1.42578125" customWidth="1"/>
    <col min="7" max="7" width="20.42578125" bestFit="1" customWidth="1"/>
    <col min="8" max="8" width="1.42578125" customWidth="1"/>
    <col min="9" max="9" width="24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24" bestFit="1" customWidth="1"/>
  </cols>
  <sheetData>
    <row r="1" spans="1:17" ht="20.100000000000001" customHeight="1">
      <c r="A1" s="469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17" ht="20.100000000000001" customHeight="1">
      <c r="A2" s="470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7" ht="20.100000000000001" customHeight="1">
      <c r="A3" s="471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</row>
    <row r="5" spans="1:17" ht="15.75">
      <c r="A5" s="472" t="s">
        <v>157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</row>
    <row r="7" spans="1:17" ht="15.75">
      <c r="C7" s="473" t="s">
        <v>106</v>
      </c>
      <c r="D7" s="427"/>
      <c r="E7" s="427"/>
      <c r="F7" s="427"/>
      <c r="G7" s="427"/>
      <c r="H7" s="427"/>
      <c r="I7" s="427"/>
      <c r="K7" s="474" t="s">
        <v>7</v>
      </c>
      <c r="L7" s="427"/>
      <c r="M7" s="427"/>
      <c r="N7" s="427"/>
      <c r="O7" s="427"/>
      <c r="P7" s="427"/>
      <c r="Q7" s="427"/>
    </row>
    <row r="8" spans="1:17" ht="15.75">
      <c r="A8" s="163" t="s">
        <v>92</v>
      </c>
      <c r="C8" s="164" t="s">
        <v>9</v>
      </c>
      <c r="E8" s="165" t="s">
        <v>11</v>
      </c>
      <c r="G8" s="166" t="s">
        <v>158</v>
      </c>
      <c r="I8" s="167" t="s">
        <v>159</v>
      </c>
      <c r="K8" s="168" t="s">
        <v>9</v>
      </c>
      <c r="M8" s="169" t="s">
        <v>11</v>
      </c>
      <c r="O8" s="170" t="s">
        <v>158</v>
      </c>
      <c r="Q8" s="171" t="s">
        <v>159</v>
      </c>
    </row>
    <row r="9" spans="1:17" ht="18.75">
      <c r="A9" s="172" t="s">
        <v>17</v>
      </c>
      <c r="C9" s="402">
        <v>2500000</v>
      </c>
      <c r="D9" s="402"/>
      <c r="E9" s="402">
        <v>40625349067</v>
      </c>
      <c r="F9" s="402"/>
      <c r="G9" s="402">
        <v>49802232867</v>
      </c>
      <c r="H9" s="402"/>
      <c r="I9" s="402">
        <v>-9176883800</v>
      </c>
      <c r="J9" s="402"/>
      <c r="K9" s="402">
        <v>5000000</v>
      </c>
      <c r="L9" s="402"/>
      <c r="M9" s="402">
        <v>97982034905</v>
      </c>
      <c r="N9" s="402"/>
      <c r="O9" s="402">
        <v>99504318705</v>
      </c>
      <c r="P9" s="402"/>
      <c r="Q9" s="402">
        <v>-1522283800</v>
      </c>
    </row>
    <row r="10" spans="1:17" ht="18.75">
      <c r="A10" s="173" t="s">
        <v>160</v>
      </c>
      <c r="C10" s="402">
        <v>0</v>
      </c>
      <c r="D10" s="402"/>
      <c r="E10" s="402">
        <v>0</v>
      </c>
      <c r="F10" s="402"/>
      <c r="G10" s="402">
        <v>0</v>
      </c>
      <c r="H10" s="402"/>
      <c r="I10" s="402">
        <v>0</v>
      </c>
      <c r="J10" s="402"/>
      <c r="K10" s="402">
        <v>64000000</v>
      </c>
      <c r="L10" s="402"/>
      <c r="M10" s="402">
        <v>85825416367</v>
      </c>
      <c r="N10" s="402"/>
      <c r="O10" s="402">
        <v>88107830600</v>
      </c>
      <c r="P10" s="402"/>
      <c r="Q10" s="402">
        <v>-2282414233</v>
      </c>
    </row>
    <row r="11" spans="1:17" ht="18.75">
      <c r="A11" s="174" t="s">
        <v>19</v>
      </c>
      <c r="C11" s="402">
        <v>0</v>
      </c>
      <c r="D11" s="402"/>
      <c r="E11" s="402">
        <v>0</v>
      </c>
      <c r="F11" s="402"/>
      <c r="G11" s="402">
        <v>0</v>
      </c>
      <c r="H11" s="402"/>
      <c r="I11" s="402">
        <v>0</v>
      </c>
      <c r="J11" s="402"/>
      <c r="K11" s="402">
        <v>25000000</v>
      </c>
      <c r="L11" s="402"/>
      <c r="M11" s="402">
        <v>65117881649</v>
      </c>
      <c r="N11" s="402"/>
      <c r="O11" s="402">
        <v>59578464954</v>
      </c>
      <c r="P11" s="402"/>
      <c r="Q11" s="402">
        <v>5539416695</v>
      </c>
    </row>
    <row r="12" spans="1:17" ht="18.75">
      <c r="A12" s="175" t="s">
        <v>161</v>
      </c>
      <c r="C12" s="402">
        <v>0</v>
      </c>
      <c r="D12" s="402"/>
      <c r="E12" s="402">
        <v>0</v>
      </c>
      <c r="F12" s="402"/>
      <c r="G12" s="402">
        <v>0</v>
      </c>
      <c r="H12" s="402"/>
      <c r="I12" s="402">
        <v>0</v>
      </c>
      <c r="J12" s="402"/>
      <c r="K12" s="402">
        <v>4776923</v>
      </c>
      <c r="L12" s="402"/>
      <c r="M12" s="402">
        <v>38785199431</v>
      </c>
      <c r="N12" s="402"/>
      <c r="O12" s="402">
        <v>26596873922</v>
      </c>
      <c r="P12" s="402"/>
      <c r="Q12" s="402">
        <v>12188325509</v>
      </c>
    </row>
    <row r="13" spans="1:17" ht="18.75">
      <c r="A13" s="176" t="s">
        <v>162</v>
      </c>
      <c r="C13" s="402">
        <v>0</v>
      </c>
      <c r="D13" s="402"/>
      <c r="E13" s="402">
        <v>0</v>
      </c>
      <c r="F13" s="402"/>
      <c r="G13" s="402">
        <v>0</v>
      </c>
      <c r="H13" s="402"/>
      <c r="I13" s="402">
        <v>0</v>
      </c>
      <c r="J13" s="402"/>
      <c r="K13" s="402">
        <v>6100000</v>
      </c>
      <c r="L13" s="402"/>
      <c r="M13" s="402">
        <v>64747047963</v>
      </c>
      <c r="N13" s="402"/>
      <c r="O13" s="402">
        <v>69629133161</v>
      </c>
      <c r="P13" s="402"/>
      <c r="Q13" s="402">
        <v>-4882085198</v>
      </c>
    </row>
    <row r="14" spans="1:17" ht="18.75">
      <c r="A14" s="177" t="s">
        <v>163</v>
      </c>
      <c r="C14" s="402">
        <v>0</v>
      </c>
      <c r="D14" s="402"/>
      <c r="E14" s="402">
        <v>0</v>
      </c>
      <c r="F14" s="402"/>
      <c r="G14" s="402">
        <v>0</v>
      </c>
      <c r="H14" s="402"/>
      <c r="I14" s="402">
        <v>0</v>
      </c>
      <c r="J14" s="402"/>
      <c r="K14" s="402">
        <v>14798285</v>
      </c>
      <c r="L14" s="402"/>
      <c r="M14" s="402">
        <v>47118553722</v>
      </c>
      <c r="N14" s="402"/>
      <c r="O14" s="402">
        <v>44239347958</v>
      </c>
      <c r="P14" s="402"/>
      <c r="Q14" s="402">
        <v>2879205764</v>
      </c>
    </row>
    <row r="15" spans="1:17" ht="18.75">
      <c r="A15" s="178" t="s">
        <v>116</v>
      </c>
      <c r="C15" s="402">
        <v>0</v>
      </c>
      <c r="D15" s="402"/>
      <c r="E15" s="402">
        <v>0</v>
      </c>
      <c r="F15" s="402"/>
      <c r="G15" s="402">
        <v>0</v>
      </c>
      <c r="H15" s="402"/>
      <c r="I15" s="402">
        <v>0</v>
      </c>
      <c r="J15" s="402"/>
      <c r="K15" s="402">
        <v>25453</v>
      </c>
      <c r="L15" s="402"/>
      <c r="M15" s="402">
        <v>130429523</v>
      </c>
      <c r="N15" s="402"/>
      <c r="O15" s="402">
        <v>24672308</v>
      </c>
      <c r="P15" s="402"/>
      <c r="Q15" s="402">
        <v>105757215</v>
      </c>
    </row>
    <row r="16" spans="1:17" ht="30">
      <c r="A16" s="179" t="s">
        <v>164</v>
      </c>
      <c r="C16" s="402">
        <v>0</v>
      </c>
      <c r="D16" s="402"/>
      <c r="E16" s="402">
        <v>0</v>
      </c>
      <c r="F16" s="402"/>
      <c r="G16" s="402">
        <v>0</v>
      </c>
      <c r="H16" s="402"/>
      <c r="I16" s="402">
        <v>0</v>
      </c>
      <c r="J16" s="402"/>
      <c r="K16" s="402">
        <v>25453</v>
      </c>
      <c r="L16" s="402"/>
      <c r="M16" s="402">
        <v>25453000</v>
      </c>
      <c r="N16" s="402"/>
      <c r="O16" s="402">
        <v>25476109</v>
      </c>
      <c r="P16" s="402"/>
      <c r="Q16" s="402">
        <v>-23109</v>
      </c>
    </row>
    <row r="17" spans="1:17" ht="18.75">
      <c r="A17" s="180" t="s">
        <v>165</v>
      </c>
      <c r="C17" s="402">
        <v>0</v>
      </c>
      <c r="D17" s="402"/>
      <c r="E17" s="402">
        <v>0</v>
      </c>
      <c r="F17" s="402"/>
      <c r="G17" s="402">
        <v>0</v>
      </c>
      <c r="H17" s="402"/>
      <c r="I17" s="402">
        <v>0</v>
      </c>
      <c r="J17" s="402"/>
      <c r="K17" s="402">
        <v>62000000</v>
      </c>
      <c r="L17" s="402"/>
      <c r="M17" s="402">
        <v>62000000000</v>
      </c>
      <c r="N17" s="402"/>
      <c r="O17" s="402">
        <v>58832296000</v>
      </c>
      <c r="P17" s="402"/>
      <c r="Q17" s="402">
        <v>3167704000</v>
      </c>
    </row>
    <row r="18" spans="1:17" ht="30">
      <c r="A18" s="181" t="s">
        <v>118</v>
      </c>
      <c r="C18" s="402">
        <v>0</v>
      </c>
      <c r="D18" s="402"/>
      <c r="E18" s="402">
        <v>0</v>
      </c>
      <c r="F18" s="402"/>
      <c r="G18" s="402">
        <v>0</v>
      </c>
      <c r="H18" s="402"/>
      <c r="I18" s="402">
        <v>0</v>
      </c>
      <c r="J18" s="402"/>
      <c r="K18" s="402">
        <v>325402</v>
      </c>
      <c r="L18" s="402"/>
      <c r="M18" s="402">
        <v>6926926683</v>
      </c>
      <c r="N18" s="402"/>
      <c r="O18" s="402">
        <v>4751008437</v>
      </c>
      <c r="P18" s="402"/>
      <c r="Q18" s="402">
        <v>2175918246</v>
      </c>
    </row>
    <row r="19" spans="1:17" ht="30">
      <c r="A19" s="182" t="s">
        <v>166</v>
      </c>
      <c r="C19" s="402">
        <v>0</v>
      </c>
      <c r="D19" s="402"/>
      <c r="E19" s="402">
        <v>0</v>
      </c>
      <c r="F19" s="402"/>
      <c r="G19" s="402">
        <v>0</v>
      </c>
      <c r="H19" s="402"/>
      <c r="I19" s="402">
        <v>0</v>
      </c>
      <c r="J19" s="402"/>
      <c r="K19" s="402">
        <v>2999508</v>
      </c>
      <c r="L19" s="402"/>
      <c r="M19" s="402">
        <v>24007532790</v>
      </c>
      <c r="N19" s="402"/>
      <c r="O19" s="402">
        <v>22098459060</v>
      </c>
      <c r="P19" s="402"/>
      <c r="Q19" s="402">
        <v>1909073730</v>
      </c>
    </row>
    <row r="20" spans="1:17" ht="18.75">
      <c r="A20" s="183" t="s">
        <v>120</v>
      </c>
      <c r="C20" s="402">
        <v>0</v>
      </c>
      <c r="D20" s="402"/>
      <c r="E20" s="402">
        <v>0</v>
      </c>
      <c r="F20" s="402"/>
      <c r="G20" s="402">
        <v>0</v>
      </c>
      <c r="H20" s="402"/>
      <c r="I20" s="402">
        <v>0</v>
      </c>
      <c r="J20" s="402"/>
      <c r="K20" s="402">
        <v>1086450</v>
      </c>
      <c r="L20" s="402"/>
      <c r="M20" s="402">
        <v>117749290050</v>
      </c>
      <c r="N20" s="402"/>
      <c r="O20" s="402">
        <v>108262508345</v>
      </c>
      <c r="P20" s="402"/>
      <c r="Q20" s="402">
        <v>9486781705</v>
      </c>
    </row>
    <row r="21" spans="1:17" ht="18.75">
      <c r="A21" s="184" t="s">
        <v>24</v>
      </c>
      <c r="C21" s="402">
        <v>0</v>
      </c>
      <c r="D21" s="402"/>
      <c r="E21" s="402">
        <v>0</v>
      </c>
      <c r="F21" s="402"/>
      <c r="G21" s="402">
        <v>0</v>
      </c>
      <c r="H21" s="402"/>
      <c r="I21" s="402">
        <v>0</v>
      </c>
      <c r="J21" s="402"/>
      <c r="K21" s="402">
        <v>100000</v>
      </c>
      <c r="L21" s="402"/>
      <c r="M21" s="402">
        <v>3552436493</v>
      </c>
      <c r="N21" s="402"/>
      <c r="O21" s="402">
        <v>3634255963</v>
      </c>
      <c r="P21" s="402"/>
      <c r="Q21" s="402">
        <v>-81819470</v>
      </c>
    </row>
    <row r="22" spans="1:17" ht="30">
      <c r="A22" s="185" t="s">
        <v>25</v>
      </c>
      <c r="C22" s="402">
        <v>4550685</v>
      </c>
      <c r="D22" s="402"/>
      <c r="E22" s="402">
        <v>13488301065</v>
      </c>
      <c r="F22" s="402"/>
      <c r="G22" s="402">
        <v>11738100541</v>
      </c>
      <c r="H22" s="402"/>
      <c r="I22" s="402">
        <v>1750200524</v>
      </c>
      <c r="J22" s="402"/>
      <c r="K22" s="402">
        <v>6637255</v>
      </c>
      <c r="L22" s="402"/>
      <c r="M22" s="402">
        <v>19756367259</v>
      </c>
      <c r="N22" s="402"/>
      <c r="O22" s="402">
        <v>17119729480</v>
      </c>
      <c r="P22" s="402"/>
      <c r="Q22" s="402">
        <v>2636637779</v>
      </c>
    </row>
    <row r="23" spans="1:17" ht="18.75">
      <c r="A23" s="186" t="s">
        <v>167</v>
      </c>
      <c r="C23" s="402">
        <v>0</v>
      </c>
      <c r="D23" s="402">
        <v>0</v>
      </c>
      <c r="E23" s="402">
        <v>0</v>
      </c>
      <c r="F23" s="402">
        <v>0</v>
      </c>
      <c r="G23" s="402">
        <v>0</v>
      </c>
      <c r="H23" s="402">
        <v>0</v>
      </c>
      <c r="I23" s="402">
        <v>0</v>
      </c>
      <c r="J23" s="402">
        <v>0</v>
      </c>
      <c r="K23" s="402">
        <v>1394767</v>
      </c>
      <c r="L23" s="402"/>
      <c r="M23" s="402">
        <v>5236690200</v>
      </c>
      <c r="N23" s="402"/>
      <c r="O23" s="402">
        <v>6094071467</v>
      </c>
      <c r="P23" s="402"/>
      <c r="Q23" s="402">
        <v>-857381267</v>
      </c>
    </row>
    <row r="24" spans="1:17" ht="18.75">
      <c r="A24" s="187" t="s">
        <v>168</v>
      </c>
      <c r="C24" s="402">
        <v>0</v>
      </c>
      <c r="D24" s="402">
        <v>0</v>
      </c>
      <c r="E24" s="402">
        <v>0</v>
      </c>
      <c r="F24" s="402">
        <v>0</v>
      </c>
      <c r="G24" s="402">
        <v>0</v>
      </c>
      <c r="H24" s="402">
        <v>0</v>
      </c>
      <c r="I24" s="402">
        <v>0</v>
      </c>
      <c r="J24" s="402"/>
      <c r="K24" s="402">
        <v>5500000</v>
      </c>
      <c r="L24" s="402"/>
      <c r="M24" s="402">
        <v>73107020530</v>
      </c>
      <c r="N24" s="402"/>
      <c r="O24" s="402">
        <v>39861940252</v>
      </c>
      <c r="P24" s="402"/>
      <c r="Q24" s="402">
        <v>33245080278</v>
      </c>
    </row>
    <row r="25" spans="1:17" ht="18.75">
      <c r="A25" s="188" t="s">
        <v>28</v>
      </c>
      <c r="C25" s="402">
        <v>0</v>
      </c>
      <c r="D25" s="402">
        <v>0</v>
      </c>
      <c r="E25" s="402">
        <v>0</v>
      </c>
      <c r="F25" s="402">
        <v>0</v>
      </c>
      <c r="G25" s="402">
        <v>0</v>
      </c>
      <c r="H25" s="402">
        <v>0</v>
      </c>
      <c r="I25" s="402">
        <v>0</v>
      </c>
      <c r="J25" s="402"/>
      <c r="K25" s="402">
        <v>4062213</v>
      </c>
      <c r="L25" s="402"/>
      <c r="M25" s="402">
        <v>59338004277</v>
      </c>
      <c r="N25" s="402"/>
      <c r="O25" s="402">
        <v>63986622709</v>
      </c>
      <c r="P25" s="402"/>
      <c r="Q25" s="402">
        <v>-4648618432</v>
      </c>
    </row>
    <row r="26" spans="1:17" ht="30">
      <c r="A26" s="189" t="s">
        <v>169</v>
      </c>
      <c r="C26" s="402">
        <v>0</v>
      </c>
      <c r="D26" s="402">
        <v>0</v>
      </c>
      <c r="E26" s="402">
        <v>0</v>
      </c>
      <c r="F26" s="402">
        <v>0</v>
      </c>
      <c r="G26" s="402">
        <v>0</v>
      </c>
      <c r="H26" s="402">
        <v>0</v>
      </c>
      <c r="I26" s="402">
        <v>0</v>
      </c>
      <c r="J26" s="402"/>
      <c r="K26" s="402">
        <v>3400000</v>
      </c>
      <c r="L26" s="402"/>
      <c r="M26" s="402">
        <v>48405912547</v>
      </c>
      <c r="N26" s="402"/>
      <c r="O26" s="402">
        <v>57233946987</v>
      </c>
      <c r="P26" s="402"/>
      <c r="Q26" s="402">
        <v>-8828034440</v>
      </c>
    </row>
    <row r="27" spans="1:17" ht="30">
      <c r="A27" s="190" t="s">
        <v>29</v>
      </c>
      <c r="C27" s="402">
        <v>0</v>
      </c>
      <c r="D27" s="402">
        <v>0</v>
      </c>
      <c r="E27" s="402">
        <v>0</v>
      </c>
      <c r="F27" s="402">
        <v>0</v>
      </c>
      <c r="G27" s="402">
        <v>0</v>
      </c>
      <c r="H27" s="402">
        <v>0</v>
      </c>
      <c r="I27" s="402">
        <v>0</v>
      </c>
      <c r="J27" s="402"/>
      <c r="K27" s="402">
        <v>7833442</v>
      </c>
      <c r="L27" s="402"/>
      <c r="M27" s="402">
        <v>74212956788</v>
      </c>
      <c r="N27" s="402"/>
      <c r="O27" s="402">
        <v>83965060906</v>
      </c>
      <c r="P27" s="402"/>
      <c r="Q27" s="402">
        <v>-9752104118</v>
      </c>
    </row>
    <row r="28" spans="1:17" ht="18.75">
      <c r="A28" s="191" t="s">
        <v>30</v>
      </c>
      <c r="C28" s="402">
        <v>0</v>
      </c>
      <c r="D28" s="402">
        <v>0</v>
      </c>
      <c r="E28" s="402">
        <v>0</v>
      </c>
      <c r="F28" s="402">
        <v>0</v>
      </c>
      <c r="G28" s="402">
        <v>0</v>
      </c>
      <c r="H28" s="402">
        <v>0</v>
      </c>
      <c r="I28" s="402">
        <v>0</v>
      </c>
      <c r="J28" s="402"/>
      <c r="K28" s="402">
        <v>8352824</v>
      </c>
      <c r="L28" s="402"/>
      <c r="M28" s="402">
        <v>83912468310</v>
      </c>
      <c r="N28" s="402"/>
      <c r="O28" s="402">
        <v>92856258899</v>
      </c>
      <c r="P28" s="402"/>
      <c r="Q28" s="402">
        <v>-8943790589</v>
      </c>
    </row>
    <row r="29" spans="1:17" ht="18.75">
      <c r="A29" s="192" t="s">
        <v>129</v>
      </c>
      <c r="C29" s="402">
        <v>0</v>
      </c>
      <c r="D29" s="402">
        <v>0</v>
      </c>
      <c r="E29" s="402">
        <v>0</v>
      </c>
      <c r="F29" s="402">
        <v>0</v>
      </c>
      <c r="G29" s="402">
        <v>0</v>
      </c>
      <c r="H29" s="402">
        <v>0</v>
      </c>
      <c r="I29" s="402">
        <v>0</v>
      </c>
      <c r="J29" s="402"/>
      <c r="K29" s="402">
        <v>11483934</v>
      </c>
      <c r="L29" s="402"/>
      <c r="M29" s="402">
        <v>136767753193</v>
      </c>
      <c r="N29" s="402"/>
      <c r="O29" s="402">
        <v>114631176011</v>
      </c>
      <c r="P29" s="402"/>
      <c r="Q29" s="402">
        <v>22136577182</v>
      </c>
    </row>
    <row r="30" spans="1:17" ht="18.75">
      <c r="A30" s="193" t="s">
        <v>170</v>
      </c>
      <c r="C30" s="402">
        <v>0</v>
      </c>
      <c r="D30" s="402">
        <v>0</v>
      </c>
      <c r="E30" s="402">
        <v>0</v>
      </c>
      <c r="F30" s="402">
        <v>0</v>
      </c>
      <c r="G30" s="402">
        <v>0</v>
      </c>
      <c r="H30" s="402">
        <v>0</v>
      </c>
      <c r="I30" s="402">
        <v>0</v>
      </c>
      <c r="J30" s="402"/>
      <c r="K30" s="402">
        <v>1000000</v>
      </c>
      <c r="L30" s="402"/>
      <c r="M30" s="402">
        <v>25413992278</v>
      </c>
      <c r="N30" s="402"/>
      <c r="O30" s="402">
        <v>29343831709</v>
      </c>
      <c r="P30" s="402"/>
      <c r="Q30" s="402">
        <v>-3929839431</v>
      </c>
    </row>
    <row r="31" spans="1:17" ht="18.75">
      <c r="A31" s="194" t="s">
        <v>33</v>
      </c>
      <c r="C31" s="402">
        <v>0</v>
      </c>
      <c r="D31" s="402">
        <v>0</v>
      </c>
      <c r="E31" s="402">
        <v>0</v>
      </c>
      <c r="F31" s="402">
        <v>0</v>
      </c>
      <c r="G31" s="402">
        <v>0</v>
      </c>
      <c r="H31" s="402">
        <v>0</v>
      </c>
      <c r="I31" s="402">
        <v>0</v>
      </c>
      <c r="J31" s="402"/>
      <c r="K31" s="402">
        <v>177995</v>
      </c>
      <c r="L31" s="402"/>
      <c r="M31" s="402">
        <v>3514342437</v>
      </c>
      <c r="N31" s="402"/>
      <c r="O31" s="402">
        <v>3379673138</v>
      </c>
      <c r="P31" s="402"/>
      <c r="Q31" s="402">
        <v>134669299</v>
      </c>
    </row>
    <row r="32" spans="1:17" ht="30">
      <c r="A32" s="195" t="s">
        <v>35</v>
      </c>
      <c r="C32" s="402">
        <v>0</v>
      </c>
      <c r="D32" s="402">
        <v>0</v>
      </c>
      <c r="E32" s="402">
        <v>0</v>
      </c>
      <c r="F32" s="402">
        <v>0</v>
      </c>
      <c r="G32" s="402">
        <v>0</v>
      </c>
      <c r="H32" s="402">
        <v>0</v>
      </c>
      <c r="I32" s="402">
        <v>0</v>
      </c>
      <c r="J32" s="402"/>
      <c r="K32" s="402">
        <v>607472</v>
      </c>
      <c r="L32" s="402"/>
      <c r="M32" s="402">
        <v>17626496470</v>
      </c>
      <c r="N32" s="402"/>
      <c r="O32" s="402">
        <v>20518041493</v>
      </c>
      <c r="P32" s="402"/>
      <c r="Q32" s="402">
        <v>-2891545023</v>
      </c>
    </row>
    <row r="33" spans="1:17" ht="30">
      <c r="A33" s="196" t="s">
        <v>36</v>
      </c>
      <c r="C33" s="402">
        <v>0</v>
      </c>
      <c r="D33" s="402">
        <v>0</v>
      </c>
      <c r="E33" s="402">
        <v>0</v>
      </c>
      <c r="F33" s="402">
        <v>0</v>
      </c>
      <c r="G33" s="402">
        <v>0</v>
      </c>
      <c r="H33" s="402">
        <v>0</v>
      </c>
      <c r="I33" s="402">
        <v>0</v>
      </c>
      <c r="J33" s="402"/>
      <c r="K33" s="402">
        <v>953356</v>
      </c>
      <c r="L33" s="402"/>
      <c r="M33" s="402">
        <v>9508514280</v>
      </c>
      <c r="N33" s="402"/>
      <c r="O33" s="402">
        <v>11413239109</v>
      </c>
      <c r="P33" s="402"/>
      <c r="Q33" s="402">
        <v>-1904724829</v>
      </c>
    </row>
    <row r="34" spans="1:17" ht="18.75">
      <c r="A34" s="197" t="s">
        <v>171</v>
      </c>
      <c r="C34" s="402">
        <v>0</v>
      </c>
      <c r="D34" s="402">
        <v>0</v>
      </c>
      <c r="E34" s="402">
        <v>0</v>
      </c>
      <c r="F34" s="402">
        <v>0</v>
      </c>
      <c r="G34" s="402">
        <v>0</v>
      </c>
      <c r="H34" s="402">
        <v>0</v>
      </c>
      <c r="I34" s="402">
        <v>0</v>
      </c>
      <c r="J34" s="402"/>
      <c r="K34" s="402">
        <v>930000</v>
      </c>
      <c r="L34" s="402"/>
      <c r="M34" s="402">
        <v>43212089712</v>
      </c>
      <c r="N34" s="402"/>
      <c r="O34" s="402">
        <v>32952585239</v>
      </c>
      <c r="P34" s="402"/>
      <c r="Q34" s="402">
        <v>10259504473</v>
      </c>
    </row>
    <row r="35" spans="1:17" ht="18.75">
      <c r="A35" s="198" t="s">
        <v>38</v>
      </c>
      <c r="C35" s="402">
        <v>427912</v>
      </c>
      <c r="D35" s="402"/>
      <c r="E35" s="402">
        <v>2860665237</v>
      </c>
      <c r="F35" s="402"/>
      <c r="G35" s="402">
        <v>2166717535</v>
      </c>
      <c r="H35" s="402"/>
      <c r="I35" s="402">
        <v>693947702</v>
      </c>
      <c r="J35" s="402"/>
      <c r="K35" s="402">
        <v>427912</v>
      </c>
      <c r="L35" s="402"/>
      <c r="M35" s="402">
        <v>2860665237</v>
      </c>
      <c r="N35" s="402"/>
      <c r="O35" s="402">
        <v>2166717535</v>
      </c>
      <c r="P35" s="402"/>
      <c r="Q35" s="402">
        <v>693947702</v>
      </c>
    </row>
    <row r="36" spans="1:17" ht="18.75">
      <c r="A36" s="199" t="s">
        <v>172</v>
      </c>
      <c r="C36" s="402">
        <v>0</v>
      </c>
      <c r="D36" s="402">
        <v>0</v>
      </c>
      <c r="E36" s="402">
        <v>0</v>
      </c>
      <c r="F36" s="402">
        <v>0</v>
      </c>
      <c r="G36" s="402">
        <v>0</v>
      </c>
      <c r="H36" s="402">
        <v>0</v>
      </c>
      <c r="I36" s="402">
        <v>0</v>
      </c>
      <c r="J36" s="402"/>
      <c r="K36" s="402">
        <v>31786164</v>
      </c>
      <c r="L36" s="402"/>
      <c r="M36" s="402">
        <v>183394927285</v>
      </c>
      <c r="N36" s="402"/>
      <c r="O36" s="402">
        <v>230754493835</v>
      </c>
      <c r="P36" s="402"/>
      <c r="Q36" s="402">
        <v>-47359566550</v>
      </c>
    </row>
    <row r="37" spans="1:17" ht="18.75">
      <c r="A37" s="200" t="s">
        <v>39</v>
      </c>
      <c r="C37" s="402">
        <v>0</v>
      </c>
      <c r="D37" s="402">
        <v>0</v>
      </c>
      <c r="E37" s="402">
        <v>0</v>
      </c>
      <c r="F37" s="402">
        <v>0</v>
      </c>
      <c r="G37" s="402">
        <v>0</v>
      </c>
      <c r="H37" s="402">
        <v>0</v>
      </c>
      <c r="I37" s="402">
        <v>0</v>
      </c>
      <c r="J37" s="402"/>
      <c r="K37" s="402">
        <v>3718544</v>
      </c>
      <c r="L37" s="402"/>
      <c r="M37" s="402">
        <v>37985456377</v>
      </c>
      <c r="N37" s="402"/>
      <c r="O37" s="402">
        <v>38769851274</v>
      </c>
      <c r="P37" s="402"/>
      <c r="Q37" s="402">
        <v>-784394897</v>
      </c>
    </row>
    <row r="38" spans="1:17" ht="18.75">
      <c r="A38" s="201" t="s">
        <v>173</v>
      </c>
      <c r="C38" s="402">
        <v>0</v>
      </c>
      <c r="D38" s="402">
        <v>0</v>
      </c>
      <c r="E38" s="402">
        <v>0</v>
      </c>
      <c r="F38" s="402">
        <v>0</v>
      </c>
      <c r="G38" s="402">
        <v>0</v>
      </c>
      <c r="H38" s="402">
        <v>0</v>
      </c>
      <c r="I38" s="402">
        <v>0</v>
      </c>
      <c r="J38" s="402"/>
      <c r="K38" s="402">
        <v>1045492</v>
      </c>
      <c r="L38" s="402"/>
      <c r="M38" s="402">
        <v>17278346487</v>
      </c>
      <c r="N38" s="402"/>
      <c r="O38" s="402">
        <v>19533610520</v>
      </c>
      <c r="P38" s="402"/>
      <c r="Q38" s="402">
        <v>-2255264033</v>
      </c>
    </row>
    <row r="39" spans="1:17" ht="18.75">
      <c r="A39" s="202" t="s">
        <v>134</v>
      </c>
      <c r="C39" s="402">
        <v>0</v>
      </c>
      <c r="D39" s="402">
        <v>0</v>
      </c>
      <c r="E39" s="402">
        <v>0</v>
      </c>
      <c r="F39" s="402">
        <v>0</v>
      </c>
      <c r="G39" s="402">
        <v>0</v>
      </c>
      <c r="H39" s="402">
        <v>0</v>
      </c>
      <c r="I39" s="402">
        <v>0</v>
      </c>
      <c r="J39" s="402"/>
      <c r="K39" s="402">
        <v>1685086</v>
      </c>
      <c r="L39" s="402"/>
      <c r="M39" s="402">
        <v>35862972712</v>
      </c>
      <c r="N39" s="402"/>
      <c r="O39" s="402">
        <v>33956557063</v>
      </c>
      <c r="P39" s="402"/>
      <c r="Q39" s="402">
        <v>1906415649</v>
      </c>
    </row>
    <row r="40" spans="1:17" ht="18.75">
      <c r="A40" s="203" t="s">
        <v>42</v>
      </c>
      <c r="C40" s="402">
        <v>60000</v>
      </c>
      <c r="D40" s="402"/>
      <c r="E40" s="402">
        <v>403211323</v>
      </c>
      <c r="F40" s="402"/>
      <c r="G40" s="402">
        <v>483677003</v>
      </c>
      <c r="H40" s="402"/>
      <c r="I40" s="402">
        <v>-80465680</v>
      </c>
      <c r="J40" s="402"/>
      <c r="K40" s="402">
        <v>2360000</v>
      </c>
      <c r="L40" s="402"/>
      <c r="M40" s="402">
        <v>16108138037</v>
      </c>
      <c r="N40" s="402"/>
      <c r="O40" s="402">
        <v>19023140888</v>
      </c>
      <c r="P40" s="402"/>
      <c r="Q40" s="402">
        <v>-2915002851</v>
      </c>
    </row>
    <row r="41" spans="1:17" ht="18.75">
      <c r="A41" s="204" t="s">
        <v>137</v>
      </c>
      <c r="C41" s="402">
        <v>0</v>
      </c>
      <c r="D41" s="402">
        <v>0</v>
      </c>
      <c r="E41" s="402">
        <v>0</v>
      </c>
      <c r="F41" s="402">
        <v>0</v>
      </c>
      <c r="G41" s="402">
        <v>0</v>
      </c>
      <c r="H41" s="402">
        <v>0</v>
      </c>
      <c r="I41" s="402">
        <v>0</v>
      </c>
      <c r="J41" s="402"/>
      <c r="K41" s="402">
        <v>2000000</v>
      </c>
      <c r="L41" s="402"/>
      <c r="M41" s="402">
        <v>55781389411</v>
      </c>
      <c r="N41" s="402"/>
      <c r="O41" s="402">
        <v>40702306893</v>
      </c>
      <c r="P41" s="402"/>
      <c r="Q41" s="402">
        <v>15079082518</v>
      </c>
    </row>
    <row r="42" spans="1:17" ht="18.75">
      <c r="A42" s="205" t="s">
        <v>43</v>
      </c>
      <c r="C42" s="402">
        <v>0</v>
      </c>
      <c r="D42" s="402">
        <v>0</v>
      </c>
      <c r="E42" s="402">
        <v>0</v>
      </c>
      <c r="F42" s="402">
        <v>0</v>
      </c>
      <c r="G42" s="402">
        <v>0</v>
      </c>
      <c r="H42" s="402">
        <v>0</v>
      </c>
      <c r="I42" s="402">
        <v>0</v>
      </c>
      <c r="J42" s="402"/>
      <c r="K42" s="402">
        <v>8800000</v>
      </c>
      <c r="L42" s="402"/>
      <c r="M42" s="402">
        <v>56304818811</v>
      </c>
      <c r="N42" s="402"/>
      <c r="O42" s="402">
        <v>58840766202</v>
      </c>
      <c r="P42" s="402"/>
      <c r="Q42" s="402">
        <v>-2535947391</v>
      </c>
    </row>
    <row r="43" spans="1:17" ht="18.75">
      <c r="A43" s="206" t="s">
        <v>44</v>
      </c>
      <c r="C43" s="402">
        <v>450000</v>
      </c>
      <c r="D43" s="402"/>
      <c r="E43" s="402">
        <v>6750856923</v>
      </c>
      <c r="F43" s="402"/>
      <c r="G43" s="402">
        <v>8014986700</v>
      </c>
      <c r="H43" s="402"/>
      <c r="I43" s="402">
        <v>-1264129777</v>
      </c>
      <c r="J43" s="402"/>
      <c r="K43" s="402">
        <v>450000</v>
      </c>
      <c r="L43" s="402"/>
      <c r="M43" s="402">
        <v>6750856923</v>
      </c>
      <c r="N43" s="402"/>
      <c r="O43" s="402">
        <v>8014986700</v>
      </c>
      <c r="P43" s="402"/>
      <c r="Q43" s="402">
        <v>-1264129777</v>
      </c>
    </row>
    <row r="44" spans="1:17" ht="18.75">
      <c r="A44" s="207" t="s">
        <v>45</v>
      </c>
      <c r="C44" s="402">
        <v>0</v>
      </c>
      <c r="D44" s="402">
        <v>0</v>
      </c>
      <c r="E44" s="402">
        <v>0</v>
      </c>
      <c r="F44" s="402">
        <v>0</v>
      </c>
      <c r="G44" s="402">
        <v>0</v>
      </c>
      <c r="H44" s="402">
        <v>0</v>
      </c>
      <c r="I44" s="402">
        <v>0</v>
      </c>
      <c r="J44" s="402"/>
      <c r="K44" s="402">
        <v>4709000</v>
      </c>
      <c r="L44" s="402"/>
      <c r="M44" s="402">
        <v>42609217734</v>
      </c>
      <c r="N44" s="402"/>
      <c r="O44" s="402">
        <v>45841208255</v>
      </c>
      <c r="P44" s="402"/>
      <c r="Q44" s="402">
        <v>-3231990521</v>
      </c>
    </row>
    <row r="45" spans="1:17" ht="18.75">
      <c r="A45" s="208" t="s">
        <v>46</v>
      </c>
      <c r="C45" s="402">
        <v>0</v>
      </c>
      <c r="D45" s="402">
        <v>0</v>
      </c>
      <c r="E45" s="402">
        <v>0</v>
      </c>
      <c r="F45" s="402">
        <v>0</v>
      </c>
      <c r="G45" s="402">
        <v>0</v>
      </c>
      <c r="H45" s="402">
        <v>0</v>
      </c>
      <c r="I45" s="402">
        <v>0</v>
      </c>
      <c r="J45" s="402"/>
      <c r="K45" s="402">
        <v>1553717</v>
      </c>
      <c r="L45" s="402"/>
      <c r="M45" s="402">
        <v>17937942194</v>
      </c>
      <c r="N45" s="402"/>
      <c r="O45" s="402">
        <v>18827862330</v>
      </c>
      <c r="P45" s="402"/>
      <c r="Q45" s="402">
        <v>-889920136</v>
      </c>
    </row>
    <row r="46" spans="1:17" ht="18.75">
      <c r="A46" s="209" t="s">
        <v>47</v>
      </c>
      <c r="C46" s="402">
        <v>0</v>
      </c>
      <c r="D46" s="402">
        <v>0</v>
      </c>
      <c r="E46" s="402">
        <v>0</v>
      </c>
      <c r="F46" s="402">
        <v>0</v>
      </c>
      <c r="G46" s="402">
        <v>0</v>
      </c>
      <c r="H46" s="402">
        <v>0</v>
      </c>
      <c r="I46" s="402">
        <v>0</v>
      </c>
      <c r="J46" s="402"/>
      <c r="K46" s="402">
        <v>500000</v>
      </c>
      <c r="L46" s="402"/>
      <c r="M46" s="402">
        <v>7768689489</v>
      </c>
      <c r="N46" s="402"/>
      <c r="O46" s="402">
        <v>-2011696456</v>
      </c>
      <c r="P46" s="402"/>
      <c r="Q46" s="402">
        <v>9780385945</v>
      </c>
    </row>
    <row r="47" spans="1:17" ht="18.75">
      <c r="A47" s="210" t="s">
        <v>48</v>
      </c>
      <c r="C47" s="402">
        <v>0</v>
      </c>
      <c r="D47" s="402">
        <v>0</v>
      </c>
      <c r="E47" s="402">
        <v>0</v>
      </c>
      <c r="F47" s="402">
        <v>0</v>
      </c>
      <c r="G47" s="402">
        <v>0</v>
      </c>
      <c r="H47" s="402">
        <v>0</v>
      </c>
      <c r="I47" s="402">
        <v>0</v>
      </c>
      <c r="J47" s="402"/>
      <c r="K47" s="402">
        <v>1425429</v>
      </c>
      <c r="L47" s="402"/>
      <c r="M47" s="402">
        <v>8083361736</v>
      </c>
      <c r="N47" s="402"/>
      <c r="O47" s="402">
        <v>6639609438</v>
      </c>
      <c r="P47" s="402"/>
      <c r="Q47" s="402">
        <v>1443752298</v>
      </c>
    </row>
    <row r="48" spans="1:17" ht="18.75">
      <c r="A48" s="211" t="s">
        <v>49</v>
      </c>
      <c r="C48" s="402">
        <v>0</v>
      </c>
      <c r="D48" s="402">
        <v>0</v>
      </c>
      <c r="E48" s="402">
        <v>0</v>
      </c>
      <c r="F48" s="402">
        <v>0</v>
      </c>
      <c r="G48" s="402">
        <v>0</v>
      </c>
      <c r="H48" s="402">
        <v>0</v>
      </c>
      <c r="I48" s="402">
        <v>0</v>
      </c>
      <c r="J48" s="402"/>
      <c r="K48" s="402">
        <v>7265623</v>
      </c>
      <c r="L48" s="402"/>
      <c r="M48" s="402">
        <v>216034804843</v>
      </c>
      <c r="N48" s="402"/>
      <c r="O48" s="402">
        <v>253151789399</v>
      </c>
      <c r="P48" s="402"/>
      <c r="Q48" s="402">
        <v>-37116984556</v>
      </c>
    </row>
    <row r="49" spans="1:17" ht="18.75">
      <c r="A49" s="212" t="s">
        <v>141</v>
      </c>
      <c r="C49" s="402">
        <v>0</v>
      </c>
      <c r="D49" s="402">
        <v>0</v>
      </c>
      <c r="E49" s="402">
        <v>0</v>
      </c>
      <c r="F49" s="402">
        <v>0</v>
      </c>
      <c r="G49" s="402">
        <v>0</v>
      </c>
      <c r="H49" s="402">
        <v>0</v>
      </c>
      <c r="I49" s="402">
        <v>0</v>
      </c>
      <c r="J49" s="402"/>
      <c r="K49" s="402">
        <v>1606280</v>
      </c>
      <c r="L49" s="402"/>
      <c r="M49" s="402">
        <v>135892116537</v>
      </c>
      <c r="N49" s="402"/>
      <c r="O49" s="402">
        <v>165140516652</v>
      </c>
      <c r="P49" s="402"/>
      <c r="Q49" s="402">
        <v>-29248400115</v>
      </c>
    </row>
    <row r="50" spans="1:17" ht="18.75">
      <c r="A50" s="213" t="s">
        <v>51</v>
      </c>
      <c r="C50" s="402">
        <v>0</v>
      </c>
      <c r="D50" s="402">
        <v>0</v>
      </c>
      <c r="E50" s="402">
        <v>0</v>
      </c>
      <c r="F50" s="402">
        <v>0</v>
      </c>
      <c r="G50" s="402">
        <v>0</v>
      </c>
      <c r="H50" s="402">
        <v>0</v>
      </c>
      <c r="I50" s="402">
        <v>0</v>
      </c>
      <c r="J50" s="402"/>
      <c r="K50" s="402">
        <v>72696</v>
      </c>
      <c r="L50" s="402"/>
      <c r="M50" s="402">
        <v>1221768105</v>
      </c>
      <c r="N50" s="402"/>
      <c r="O50" s="402">
        <v>1027230379</v>
      </c>
      <c r="P50" s="402"/>
      <c r="Q50" s="402">
        <v>194537726</v>
      </c>
    </row>
    <row r="51" spans="1:17" ht="18.75">
      <c r="A51" s="214" t="s">
        <v>174</v>
      </c>
      <c r="C51" s="402">
        <v>0</v>
      </c>
      <c r="D51" s="402">
        <v>0</v>
      </c>
      <c r="E51" s="402">
        <v>0</v>
      </c>
      <c r="F51" s="402">
        <v>0</v>
      </c>
      <c r="G51" s="402">
        <v>0</v>
      </c>
      <c r="H51" s="402">
        <v>0</v>
      </c>
      <c r="I51" s="402">
        <v>0</v>
      </c>
      <c r="J51" s="402"/>
      <c r="K51" s="402">
        <v>694175</v>
      </c>
      <c r="L51" s="402"/>
      <c r="M51" s="402">
        <v>130190638430</v>
      </c>
      <c r="N51" s="402"/>
      <c r="O51" s="402">
        <v>126878300890</v>
      </c>
      <c r="P51" s="402"/>
      <c r="Q51" s="402">
        <v>3312337540</v>
      </c>
    </row>
    <row r="52" spans="1:17" ht="18.75">
      <c r="A52" s="215" t="s">
        <v>175</v>
      </c>
      <c r="C52" s="402">
        <v>0</v>
      </c>
      <c r="D52" s="402">
        <v>0</v>
      </c>
      <c r="E52" s="402">
        <v>0</v>
      </c>
      <c r="F52" s="402">
        <v>0</v>
      </c>
      <c r="G52" s="402">
        <v>0</v>
      </c>
      <c r="H52" s="402">
        <v>0</v>
      </c>
      <c r="I52" s="402">
        <v>0</v>
      </c>
      <c r="J52" s="402"/>
      <c r="K52" s="402">
        <v>1444055</v>
      </c>
      <c r="L52" s="402"/>
      <c r="M52" s="402">
        <v>37066050390</v>
      </c>
      <c r="N52" s="402"/>
      <c r="O52" s="402">
        <v>36856143703</v>
      </c>
      <c r="P52" s="402"/>
      <c r="Q52" s="402">
        <v>209906687</v>
      </c>
    </row>
    <row r="53" spans="1:17" ht="30">
      <c r="A53" s="216" t="s">
        <v>53</v>
      </c>
      <c r="C53" s="402">
        <v>0</v>
      </c>
      <c r="D53" s="402">
        <v>0</v>
      </c>
      <c r="E53" s="402">
        <v>0</v>
      </c>
      <c r="F53" s="402">
        <v>0</v>
      </c>
      <c r="G53" s="402">
        <v>0</v>
      </c>
      <c r="H53" s="402">
        <v>0</v>
      </c>
      <c r="I53" s="402">
        <v>0</v>
      </c>
      <c r="J53" s="402"/>
      <c r="K53" s="402">
        <v>1000001</v>
      </c>
      <c r="L53" s="402"/>
      <c r="M53" s="402">
        <v>21632443789</v>
      </c>
      <c r="N53" s="402"/>
      <c r="O53" s="402">
        <v>21548180414</v>
      </c>
      <c r="P53" s="402"/>
      <c r="Q53" s="402">
        <v>84263375</v>
      </c>
    </row>
    <row r="54" spans="1:17" ht="18.75">
      <c r="A54" s="217" t="s">
        <v>176</v>
      </c>
      <c r="C54" s="402">
        <v>0</v>
      </c>
      <c r="D54" s="402">
        <v>0</v>
      </c>
      <c r="E54" s="402">
        <v>0</v>
      </c>
      <c r="F54" s="402">
        <v>0</v>
      </c>
      <c r="G54" s="402">
        <v>0</v>
      </c>
      <c r="H54" s="402">
        <v>0</v>
      </c>
      <c r="I54" s="402">
        <v>0</v>
      </c>
      <c r="J54" s="402"/>
      <c r="K54" s="402">
        <v>19193261</v>
      </c>
      <c r="L54" s="402"/>
      <c r="M54" s="402">
        <v>305423367608</v>
      </c>
      <c r="N54" s="402"/>
      <c r="O54" s="402">
        <v>247748233738</v>
      </c>
      <c r="P54" s="402"/>
      <c r="Q54" s="402">
        <v>57675133870</v>
      </c>
    </row>
    <row r="55" spans="1:17" ht="18.75">
      <c r="A55" s="218" t="s">
        <v>58</v>
      </c>
      <c r="C55" s="402">
        <v>2477014</v>
      </c>
      <c r="D55" s="402"/>
      <c r="E55" s="402">
        <v>26297105299</v>
      </c>
      <c r="F55" s="402"/>
      <c r="G55" s="402">
        <v>22782456924</v>
      </c>
      <c r="H55" s="402"/>
      <c r="I55" s="402">
        <v>3514648375</v>
      </c>
      <c r="J55" s="402"/>
      <c r="K55" s="402">
        <v>2477014</v>
      </c>
      <c r="L55" s="402"/>
      <c r="M55" s="402">
        <v>26297105299</v>
      </c>
      <c r="N55" s="402"/>
      <c r="O55" s="402">
        <v>22782456924</v>
      </c>
      <c r="P55" s="402"/>
      <c r="Q55" s="402">
        <v>3514648375</v>
      </c>
    </row>
    <row r="56" spans="1:17" ht="19.5" thickBot="1">
      <c r="A56" s="219" t="s">
        <v>59</v>
      </c>
      <c r="C56" s="403">
        <f>SUM(C9:$C$55)</f>
        <v>10465611</v>
      </c>
      <c r="D56" s="402"/>
      <c r="E56" s="403">
        <f>SUM(E9:$E$55)</f>
        <v>90425488914</v>
      </c>
      <c r="F56" s="402"/>
      <c r="G56" s="403">
        <f>SUM(G9:$G$55)</f>
        <v>94988171570</v>
      </c>
      <c r="H56" s="402"/>
      <c r="I56" s="403">
        <f>SUM(I9:$I$55)</f>
        <v>-4562682656</v>
      </c>
      <c r="J56" s="402"/>
      <c r="K56" s="403">
        <f>SUM(K9:$K$55)</f>
        <v>332785181</v>
      </c>
      <c r="L56" s="402"/>
      <c r="M56" s="403">
        <f>SUM(M9:$M$55)</f>
        <v>2576465888291</v>
      </c>
      <c r="N56" s="402"/>
      <c r="O56" s="403">
        <f>SUM(O9:$O$55)</f>
        <v>2554833089497</v>
      </c>
      <c r="P56" s="402"/>
      <c r="Q56" s="403">
        <f>SUM(Q9:$Q$55)</f>
        <v>21632798794</v>
      </c>
    </row>
    <row r="57" spans="1:17" ht="15.75" thickTop="1">
      <c r="C57" s="220"/>
      <c r="E57" s="221"/>
      <c r="G57" s="222"/>
      <c r="I57" s="223"/>
      <c r="K57" s="224"/>
      <c r="M57" s="225"/>
      <c r="O57" s="226"/>
      <c r="Q57" s="227"/>
    </row>
    <row r="58" spans="1:17">
      <c r="A58" s="466" t="s">
        <v>177</v>
      </c>
      <c r="B58" s="467"/>
      <c r="C58" s="467"/>
      <c r="D58" s="467"/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8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4"/>
  <sheetViews>
    <sheetView rightToLeft="1" view="pageBreakPreview" zoomScale="80" zoomScaleNormal="100" zoomScaleSheetLayoutView="80" workbookViewId="0">
      <selection activeCell="Q51" sqref="Q51"/>
    </sheetView>
  </sheetViews>
  <sheetFormatPr defaultRowHeight="15"/>
  <cols>
    <col min="1" max="1" width="21.140625" bestFit="1" customWidth="1"/>
    <col min="2" max="2" width="1.42578125" customWidth="1"/>
    <col min="3" max="3" width="16.85546875" bestFit="1" customWidth="1"/>
    <col min="4" max="4" width="1.42578125" customWidth="1"/>
    <col min="5" max="5" width="24.140625" bestFit="1" customWidth="1"/>
    <col min="6" max="6" width="1.42578125" customWidth="1"/>
    <col min="7" max="7" width="24.140625" bestFit="1" customWidth="1"/>
    <col min="8" max="8" width="1.42578125" customWidth="1"/>
    <col min="9" max="9" width="28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28" bestFit="1" customWidth="1"/>
  </cols>
  <sheetData>
    <row r="1" spans="1:17" ht="20.100000000000001" customHeight="1">
      <c r="A1" s="476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17" ht="20.100000000000001" customHeight="1">
      <c r="A2" s="477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7" ht="20.100000000000001" customHeight="1">
      <c r="A3" s="478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</row>
    <row r="5" spans="1:17" ht="15.75">
      <c r="A5" s="479" t="s">
        <v>178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</row>
    <row r="7" spans="1:17" ht="15.75">
      <c r="C7" s="480" t="s">
        <v>106</v>
      </c>
      <c r="D7" s="427"/>
      <c r="E7" s="427"/>
      <c r="F7" s="427"/>
      <c r="G7" s="427"/>
      <c r="H7" s="427"/>
      <c r="I7" s="427"/>
      <c r="K7" s="481" t="s">
        <v>7</v>
      </c>
      <c r="L7" s="427"/>
      <c r="M7" s="427"/>
      <c r="N7" s="427"/>
      <c r="O7" s="427"/>
      <c r="P7" s="427"/>
      <c r="Q7" s="427"/>
    </row>
    <row r="8" spans="1:17" ht="15.75">
      <c r="A8" s="228" t="s">
        <v>92</v>
      </c>
      <c r="C8" s="229" t="s">
        <v>9</v>
      </c>
      <c r="E8" s="230" t="s">
        <v>11</v>
      </c>
      <c r="G8" s="231" t="s">
        <v>158</v>
      </c>
      <c r="I8" s="232" t="s">
        <v>179</v>
      </c>
      <c r="K8" s="233" t="s">
        <v>9</v>
      </c>
      <c r="M8" s="234" t="s">
        <v>11</v>
      </c>
      <c r="O8" s="235" t="s">
        <v>158</v>
      </c>
      <c r="Q8" s="236" t="s">
        <v>179</v>
      </c>
    </row>
    <row r="9" spans="1:17" ht="18.75">
      <c r="A9" s="237" t="s">
        <v>17</v>
      </c>
      <c r="C9" s="402">
        <v>0</v>
      </c>
      <c r="D9" s="402"/>
      <c r="E9" s="402">
        <v>0</v>
      </c>
      <c r="F9" s="402"/>
      <c r="G9" s="402">
        <v>-8668068750</v>
      </c>
      <c r="H9" s="402"/>
      <c r="I9" s="402">
        <v>8668068750</v>
      </c>
      <c r="J9" s="402"/>
      <c r="K9" s="402">
        <v>0</v>
      </c>
      <c r="L9" s="402"/>
      <c r="M9" s="402">
        <v>0</v>
      </c>
      <c r="N9" s="402"/>
      <c r="O9" s="402">
        <v>0</v>
      </c>
      <c r="P9" s="402"/>
      <c r="Q9" s="402">
        <v>0</v>
      </c>
    </row>
    <row r="10" spans="1:17" ht="18.75">
      <c r="A10" s="238" t="s">
        <v>18</v>
      </c>
      <c r="C10" s="402">
        <v>0</v>
      </c>
      <c r="D10" s="402"/>
      <c r="E10" s="402">
        <v>-1</v>
      </c>
      <c r="F10" s="402"/>
      <c r="G10" s="402">
        <v>-1</v>
      </c>
      <c r="H10" s="402"/>
      <c r="I10" s="402">
        <v>0</v>
      </c>
      <c r="J10" s="402"/>
      <c r="K10" s="402">
        <v>0</v>
      </c>
      <c r="L10" s="402"/>
      <c r="M10" s="402">
        <v>-1</v>
      </c>
      <c r="N10" s="402"/>
      <c r="O10" s="402">
        <v>-1</v>
      </c>
      <c r="P10" s="402"/>
      <c r="Q10" s="402">
        <v>0</v>
      </c>
    </row>
    <row r="11" spans="1:17" ht="18.75">
      <c r="A11" s="239" t="s">
        <v>19</v>
      </c>
      <c r="C11" s="402">
        <v>144860000</v>
      </c>
      <c r="D11" s="402"/>
      <c r="E11" s="402">
        <v>457769905857</v>
      </c>
      <c r="F11" s="402"/>
      <c r="G11" s="402">
        <v>530920932021</v>
      </c>
      <c r="H11" s="402"/>
      <c r="I11" s="402">
        <v>-73151026164</v>
      </c>
      <c r="J11" s="402"/>
      <c r="K11" s="402">
        <v>144860000</v>
      </c>
      <c r="L11" s="402"/>
      <c r="M11" s="402">
        <v>457769905857</v>
      </c>
      <c r="N11" s="402"/>
      <c r="O11" s="402">
        <v>347479937870</v>
      </c>
      <c r="P11" s="402"/>
      <c r="Q11" s="402">
        <v>110289967987</v>
      </c>
    </row>
    <row r="12" spans="1:17" ht="30">
      <c r="A12" s="240" t="s">
        <v>20</v>
      </c>
      <c r="C12" s="402">
        <v>38137</v>
      </c>
      <c r="D12" s="402"/>
      <c r="E12" s="402">
        <v>26537059</v>
      </c>
      <c r="F12" s="402"/>
      <c r="G12" s="402">
        <v>26537059</v>
      </c>
      <c r="H12" s="402"/>
      <c r="I12" s="402">
        <v>0</v>
      </c>
      <c r="J12" s="402"/>
      <c r="K12" s="402">
        <v>38137</v>
      </c>
      <c r="L12" s="402"/>
      <c r="M12" s="402">
        <v>26537059</v>
      </c>
      <c r="N12" s="402"/>
      <c r="O12" s="402">
        <v>26720136</v>
      </c>
      <c r="P12" s="402"/>
      <c r="Q12" s="402">
        <v>-183077</v>
      </c>
    </row>
    <row r="13" spans="1:17" ht="30">
      <c r="A13" s="241" t="s">
        <v>21</v>
      </c>
      <c r="C13" s="402">
        <v>108053</v>
      </c>
      <c r="D13" s="402"/>
      <c r="E13" s="402">
        <v>53705042</v>
      </c>
      <c r="F13" s="402"/>
      <c r="G13" s="402">
        <v>53705042</v>
      </c>
      <c r="H13" s="402"/>
      <c r="I13" s="402">
        <v>0</v>
      </c>
      <c r="J13" s="402"/>
      <c r="K13" s="402">
        <v>108053</v>
      </c>
      <c r="L13" s="402"/>
      <c r="M13" s="402">
        <v>53705042</v>
      </c>
      <c r="N13" s="402"/>
      <c r="O13" s="402">
        <v>54075554</v>
      </c>
      <c r="P13" s="402"/>
      <c r="Q13" s="402">
        <v>-370512</v>
      </c>
    </row>
    <row r="14" spans="1:17" ht="18.75">
      <c r="A14" s="242" t="s">
        <v>22</v>
      </c>
      <c r="C14" s="402">
        <v>36664627</v>
      </c>
      <c r="D14" s="402"/>
      <c r="E14" s="402">
        <v>55835995823</v>
      </c>
      <c r="F14" s="402"/>
      <c r="G14" s="402">
        <v>62094985669</v>
      </c>
      <c r="H14" s="402"/>
      <c r="I14" s="402">
        <v>-6258989846</v>
      </c>
      <c r="J14" s="402"/>
      <c r="K14" s="402">
        <v>36664627</v>
      </c>
      <c r="L14" s="402"/>
      <c r="M14" s="402">
        <v>55835995823</v>
      </c>
      <c r="N14" s="402"/>
      <c r="O14" s="402">
        <v>69604642869</v>
      </c>
      <c r="P14" s="402"/>
      <c r="Q14" s="402">
        <v>-13768647046</v>
      </c>
    </row>
    <row r="15" spans="1:17" ht="18.75">
      <c r="A15" s="243" t="s">
        <v>23</v>
      </c>
      <c r="C15" s="402">
        <v>2000000</v>
      </c>
      <c r="D15" s="402"/>
      <c r="E15" s="402">
        <v>9940500000</v>
      </c>
      <c r="F15" s="402"/>
      <c r="G15" s="402">
        <v>9817237800</v>
      </c>
      <c r="H15" s="402"/>
      <c r="I15" s="402">
        <v>123262200</v>
      </c>
      <c r="J15" s="402"/>
      <c r="K15" s="402">
        <v>2000000</v>
      </c>
      <c r="L15" s="402"/>
      <c r="M15" s="402">
        <v>9940500000</v>
      </c>
      <c r="N15" s="402"/>
      <c r="O15" s="402">
        <v>9648092144</v>
      </c>
      <c r="P15" s="402"/>
      <c r="Q15" s="402">
        <v>292407856</v>
      </c>
    </row>
    <row r="16" spans="1:17" ht="18.75">
      <c r="A16" s="244" t="s">
        <v>24</v>
      </c>
      <c r="C16" s="402">
        <v>1316253</v>
      </c>
      <c r="D16" s="402"/>
      <c r="E16" s="402">
        <v>46187271701</v>
      </c>
      <c r="F16" s="402"/>
      <c r="G16" s="402">
        <v>48934956420</v>
      </c>
      <c r="H16" s="402"/>
      <c r="I16" s="402">
        <v>-2747684719</v>
      </c>
      <c r="J16" s="402"/>
      <c r="K16" s="402">
        <v>1316253</v>
      </c>
      <c r="L16" s="402"/>
      <c r="M16" s="402">
        <v>46187271701</v>
      </c>
      <c r="N16" s="402"/>
      <c r="O16" s="402">
        <v>49305246910</v>
      </c>
      <c r="P16" s="402"/>
      <c r="Q16" s="402">
        <v>-3117975209</v>
      </c>
    </row>
    <row r="17" spans="1:17" ht="30">
      <c r="A17" s="245" t="s">
        <v>25</v>
      </c>
      <c r="C17" s="402">
        <v>0</v>
      </c>
      <c r="D17" s="402"/>
      <c r="E17" s="402">
        <v>0</v>
      </c>
      <c r="F17" s="402"/>
      <c r="G17" s="402">
        <v>1987217296</v>
      </c>
      <c r="H17" s="402"/>
      <c r="I17" s="402">
        <v>-1987217296</v>
      </c>
      <c r="J17" s="402"/>
      <c r="K17" s="402">
        <v>0</v>
      </c>
      <c r="L17" s="402"/>
      <c r="M17" s="402">
        <v>0</v>
      </c>
      <c r="N17" s="402"/>
      <c r="O17" s="402">
        <v>0</v>
      </c>
      <c r="P17" s="402"/>
      <c r="Q17" s="402">
        <v>0</v>
      </c>
    </row>
    <row r="18" spans="1:17" ht="18.75">
      <c r="A18" s="246" t="s">
        <v>26</v>
      </c>
      <c r="C18" s="402">
        <v>1000000</v>
      </c>
      <c r="D18" s="402"/>
      <c r="E18" s="402">
        <v>16918731000</v>
      </c>
      <c r="F18" s="402"/>
      <c r="G18" s="402">
        <v>21829338000</v>
      </c>
      <c r="H18" s="402"/>
      <c r="I18" s="402">
        <v>-4910607000</v>
      </c>
      <c r="J18" s="402"/>
      <c r="K18" s="402">
        <v>1000000</v>
      </c>
      <c r="L18" s="402"/>
      <c r="M18" s="402">
        <v>16918731000</v>
      </c>
      <c r="N18" s="402"/>
      <c r="O18" s="402">
        <v>22041428485</v>
      </c>
      <c r="P18" s="402"/>
      <c r="Q18" s="402">
        <v>-5122697485</v>
      </c>
    </row>
    <row r="19" spans="1:17" ht="18.75">
      <c r="A19" s="247" t="s">
        <v>27</v>
      </c>
      <c r="C19" s="402">
        <v>19300000</v>
      </c>
      <c r="D19" s="402"/>
      <c r="E19" s="402">
        <v>156742798050</v>
      </c>
      <c r="F19" s="402"/>
      <c r="G19" s="402">
        <v>173050188300</v>
      </c>
      <c r="H19" s="402"/>
      <c r="I19" s="402">
        <v>-16307390250</v>
      </c>
      <c r="J19" s="402"/>
      <c r="K19" s="402">
        <v>19300000</v>
      </c>
      <c r="L19" s="402"/>
      <c r="M19" s="402">
        <v>156742798050</v>
      </c>
      <c r="N19" s="402"/>
      <c r="O19" s="402">
        <v>198973020105</v>
      </c>
      <c r="P19" s="402"/>
      <c r="Q19" s="402">
        <v>-42230222055</v>
      </c>
    </row>
    <row r="20" spans="1:17" ht="18.75">
      <c r="A20" s="248" t="s">
        <v>28</v>
      </c>
      <c r="C20" s="402">
        <v>16500000</v>
      </c>
      <c r="D20" s="402"/>
      <c r="E20" s="402">
        <v>221916692250</v>
      </c>
      <c r="F20" s="402"/>
      <c r="G20" s="402">
        <v>229297513500</v>
      </c>
      <c r="H20" s="402"/>
      <c r="I20" s="402">
        <v>-7380821250</v>
      </c>
      <c r="J20" s="402"/>
      <c r="K20" s="402">
        <v>16500000</v>
      </c>
      <c r="L20" s="402"/>
      <c r="M20" s="402">
        <v>221916692250</v>
      </c>
      <c r="N20" s="402"/>
      <c r="O20" s="402">
        <v>259869785657</v>
      </c>
      <c r="P20" s="402"/>
      <c r="Q20" s="402">
        <v>-37953093407</v>
      </c>
    </row>
    <row r="21" spans="1:17" ht="30">
      <c r="A21" s="249" t="s">
        <v>29</v>
      </c>
      <c r="C21" s="402">
        <v>26512314</v>
      </c>
      <c r="D21" s="402"/>
      <c r="E21" s="402">
        <v>118411063833</v>
      </c>
      <c r="F21" s="402"/>
      <c r="G21" s="402">
        <v>131772828658</v>
      </c>
      <c r="H21" s="402"/>
      <c r="I21" s="402">
        <v>-13361764825</v>
      </c>
      <c r="J21" s="402"/>
      <c r="K21" s="402">
        <v>26512314</v>
      </c>
      <c r="L21" s="402"/>
      <c r="M21" s="402">
        <v>118411063833</v>
      </c>
      <c r="N21" s="402"/>
      <c r="O21" s="402">
        <v>151204336137</v>
      </c>
      <c r="P21" s="402"/>
      <c r="Q21" s="402">
        <v>-32793272304</v>
      </c>
    </row>
    <row r="22" spans="1:17" ht="18.75">
      <c r="A22" s="250" t="s">
        <v>30</v>
      </c>
      <c r="C22" s="402">
        <v>7200000</v>
      </c>
      <c r="D22" s="402"/>
      <c r="E22" s="402">
        <v>31470032520</v>
      </c>
      <c r="F22" s="402"/>
      <c r="G22" s="402">
        <v>31278420548</v>
      </c>
      <c r="H22" s="402"/>
      <c r="I22" s="402">
        <v>191611972</v>
      </c>
      <c r="J22" s="402"/>
      <c r="K22" s="402">
        <v>7200000</v>
      </c>
      <c r="L22" s="402"/>
      <c r="M22" s="402">
        <v>31470032520</v>
      </c>
      <c r="N22" s="402"/>
      <c r="O22" s="402">
        <v>41139244093</v>
      </c>
      <c r="P22" s="402"/>
      <c r="Q22" s="402">
        <v>-9669211573</v>
      </c>
    </row>
    <row r="23" spans="1:17" ht="30">
      <c r="A23" s="251" t="s">
        <v>31</v>
      </c>
      <c r="C23" s="402">
        <v>800000</v>
      </c>
      <c r="D23" s="402"/>
      <c r="E23" s="402">
        <v>2701430280</v>
      </c>
      <c r="F23" s="402"/>
      <c r="G23" s="402">
        <v>3473567452</v>
      </c>
      <c r="H23" s="402"/>
      <c r="I23" s="402">
        <v>-772137172</v>
      </c>
      <c r="J23" s="402"/>
      <c r="K23" s="402">
        <v>800000</v>
      </c>
      <c r="L23" s="402"/>
      <c r="M23" s="402">
        <v>2701430280</v>
      </c>
      <c r="N23" s="402"/>
      <c r="O23" s="402">
        <v>3473567452</v>
      </c>
      <c r="P23" s="402"/>
      <c r="Q23" s="402">
        <v>-772137172</v>
      </c>
    </row>
    <row r="24" spans="1:17" ht="18.75">
      <c r="A24" s="252" t="s">
        <v>32</v>
      </c>
      <c r="C24" s="402">
        <v>3389591</v>
      </c>
      <c r="D24" s="402"/>
      <c r="E24" s="402">
        <v>77092396720</v>
      </c>
      <c r="F24" s="402"/>
      <c r="G24" s="402">
        <v>80124877360</v>
      </c>
      <c r="H24" s="402"/>
      <c r="I24" s="402">
        <v>-3032480640</v>
      </c>
      <c r="J24" s="402"/>
      <c r="K24" s="402">
        <v>3389591</v>
      </c>
      <c r="L24" s="402"/>
      <c r="M24" s="402">
        <v>77092396720</v>
      </c>
      <c r="N24" s="402"/>
      <c r="O24" s="402">
        <v>81265035744</v>
      </c>
      <c r="P24" s="402"/>
      <c r="Q24" s="402">
        <v>-4172639024</v>
      </c>
    </row>
    <row r="25" spans="1:17" ht="18.75">
      <c r="A25" s="253" t="s">
        <v>33</v>
      </c>
      <c r="C25" s="402">
        <v>900000</v>
      </c>
      <c r="D25" s="402"/>
      <c r="E25" s="402">
        <v>20505263400</v>
      </c>
      <c r="F25" s="402"/>
      <c r="G25" s="402">
        <v>20657353050</v>
      </c>
      <c r="H25" s="402"/>
      <c r="I25" s="402">
        <v>-152089650</v>
      </c>
      <c r="J25" s="402"/>
      <c r="K25" s="402">
        <v>900000</v>
      </c>
      <c r="L25" s="402"/>
      <c r="M25" s="402">
        <v>20505263400</v>
      </c>
      <c r="N25" s="402"/>
      <c r="O25" s="402">
        <v>17195076899</v>
      </c>
      <c r="P25" s="402"/>
      <c r="Q25" s="402">
        <v>3310186501</v>
      </c>
    </row>
    <row r="26" spans="1:17" ht="18.75">
      <c r="A26" s="254" t="s">
        <v>34</v>
      </c>
      <c r="C26" s="402">
        <v>418421</v>
      </c>
      <c r="D26" s="402"/>
      <c r="E26" s="402">
        <v>35333372009</v>
      </c>
      <c r="F26" s="402"/>
      <c r="G26" s="402">
        <v>34168764103</v>
      </c>
      <c r="H26" s="402"/>
      <c r="I26" s="402">
        <v>1164607906</v>
      </c>
      <c r="J26" s="402"/>
      <c r="K26" s="402">
        <v>418421</v>
      </c>
      <c r="L26" s="402"/>
      <c r="M26" s="402">
        <v>35333372009</v>
      </c>
      <c r="N26" s="402"/>
      <c r="O26" s="402">
        <v>31889312364</v>
      </c>
      <c r="P26" s="402"/>
      <c r="Q26" s="402">
        <v>3444059645</v>
      </c>
    </row>
    <row r="27" spans="1:17" ht="30">
      <c r="A27" s="255" t="s">
        <v>35</v>
      </c>
      <c r="C27" s="402">
        <v>3000000</v>
      </c>
      <c r="D27" s="402"/>
      <c r="E27" s="402">
        <v>79623405000</v>
      </c>
      <c r="F27" s="402"/>
      <c r="G27" s="402">
        <v>79325190000</v>
      </c>
      <c r="H27" s="402"/>
      <c r="I27" s="402">
        <v>298215000</v>
      </c>
      <c r="J27" s="402"/>
      <c r="K27" s="402">
        <v>3000000</v>
      </c>
      <c r="L27" s="402"/>
      <c r="M27" s="402">
        <v>79623405000</v>
      </c>
      <c r="N27" s="402"/>
      <c r="O27" s="402">
        <v>100980139650</v>
      </c>
      <c r="P27" s="402"/>
      <c r="Q27" s="402">
        <v>-21356734650</v>
      </c>
    </row>
    <row r="28" spans="1:17" ht="30">
      <c r="A28" s="256" t="s">
        <v>36</v>
      </c>
      <c r="C28" s="402">
        <v>18233449</v>
      </c>
      <c r="D28" s="402"/>
      <c r="E28" s="402">
        <v>125968471850</v>
      </c>
      <c r="F28" s="402"/>
      <c r="G28" s="402">
        <v>142462185431</v>
      </c>
      <c r="H28" s="402"/>
      <c r="I28" s="402">
        <v>-16493713581</v>
      </c>
      <c r="J28" s="402"/>
      <c r="K28" s="402">
        <v>18233449</v>
      </c>
      <c r="L28" s="402"/>
      <c r="M28" s="402">
        <v>125968471850</v>
      </c>
      <c r="N28" s="402"/>
      <c r="O28" s="402">
        <v>137852850330</v>
      </c>
      <c r="P28" s="402"/>
      <c r="Q28" s="402">
        <v>-11884378480</v>
      </c>
    </row>
    <row r="29" spans="1:17" ht="18.75">
      <c r="A29" s="257" t="s">
        <v>37</v>
      </c>
      <c r="C29" s="402">
        <v>10000000</v>
      </c>
      <c r="D29" s="402"/>
      <c r="E29" s="402">
        <v>108152640000</v>
      </c>
      <c r="F29" s="402"/>
      <c r="G29" s="402">
        <v>111930030000</v>
      </c>
      <c r="H29" s="402"/>
      <c r="I29" s="402">
        <v>-3777390000</v>
      </c>
      <c r="J29" s="402"/>
      <c r="K29" s="402">
        <v>10000000</v>
      </c>
      <c r="L29" s="402"/>
      <c r="M29" s="402">
        <v>108152640000</v>
      </c>
      <c r="N29" s="402"/>
      <c r="O29" s="402">
        <v>135253690172</v>
      </c>
      <c r="P29" s="402"/>
      <c r="Q29" s="402">
        <v>-27101050172</v>
      </c>
    </row>
    <row r="30" spans="1:17" ht="18.75">
      <c r="A30" s="258" t="s">
        <v>38</v>
      </c>
      <c r="C30" s="402">
        <v>0</v>
      </c>
      <c r="D30" s="402"/>
      <c r="E30" s="402">
        <v>0</v>
      </c>
      <c r="F30" s="402"/>
      <c r="G30" s="402">
        <v>410891826</v>
      </c>
      <c r="H30" s="402"/>
      <c r="I30" s="402">
        <v>-410891826</v>
      </c>
      <c r="J30" s="402"/>
      <c r="K30" s="402">
        <v>0</v>
      </c>
      <c r="L30" s="402"/>
      <c r="M30" s="402">
        <v>0</v>
      </c>
      <c r="N30" s="402"/>
      <c r="O30" s="402">
        <v>0</v>
      </c>
      <c r="P30" s="402"/>
      <c r="Q30" s="402">
        <v>0</v>
      </c>
    </row>
    <row r="31" spans="1:17" ht="18.75">
      <c r="A31" s="259" t="s">
        <v>39</v>
      </c>
      <c r="C31" s="402">
        <v>45352355</v>
      </c>
      <c r="D31" s="402"/>
      <c r="E31" s="402">
        <v>226314192609</v>
      </c>
      <c r="F31" s="402"/>
      <c r="G31" s="402">
        <v>239388120070</v>
      </c>
      <c r="H31" s="402"/>
      <c r="I31" s="402">
        <v>-13073927461</v>
      </c>
      <c r="J31" s="402"/>
      <c r="K31" s="402">
        <v>45352355</v>
      </c>
      <c r="L31" s="402"/>
      <c r="M31" s="402">
        <v>226314192609</v>
      </c>
      <c r="N31" s="402"/>
      <c r="O31" s="402">
        <v>273636463323</v>
      </c>
      <c r="P31" s="402"/>
      <c r="Q31" s="402">
        <v>-47322270714</v>
      </c>
    </row>
    <row r="32" spans="1:17" ht="18.75">
      <c r="A32" s="260" t="s">
        <v>40</v>
      </c>
      <c r="C32" s="402">
        <v>21421840</v>
      </c>
      <c r="D32" s="402"/>
      <c r="E32" s="402">
        <v>70888991193</v>
      </c>
      <c r="F32" s="402"/>
      <c r="G32" s="402">
        <v>65522807420</v>
      </c>
      <c r="H32" s="402"/>
      <c r="I32" s="402">
        <v>5366183773</v>
      </c>
      <c r="J32" s="402"/>
      <c r="K32" s="402">
        <v>21421840</v>
      </c>
      <c r="L32" s="402"/>
      <c r="M32" s="402">
        <v>70888991193</v>
      </c>
      <c r="N32" s="402"/>
      <c r="O32" s="402">
        <v>69097830967</v>
      </c>
      <c r="P32" s="402"/>
      <c r="Q32" s="402">
        <v>1791160226</v>
      </c>
    </row>
    <row r="33" spans="1:17" ht="18.75">
      <c r="A33" s="261" t="s">
        <v>41</v>
      </c>
      <c r="C33" s="402">
        <v>4800000</v>
      </c>
      <c r="D33" s="402"/>
      <c r="E33" s="402">
        <v>19729904400</v>
      </c>
      <c r="F33" s="402"/>
      <c r="G33" s="402">
        <v>19109617200</v>
      </c>
      <c r="H33" s="402"/>
      <c r="I33" s="402">
        <v>620287200</v>
      </c>
      <c r="J33" s="402"/>
      <c r="K33" s="402">
        <v>4800000</v>
      </c>
      <c r="L33" s="402"/>
      <c r="M33" s="402">
        <v>19729904400</v>
      </c>
      <c r="N33" s="402"/>
      <c r="O33" s="402">
        <v>30336781200</v>
      </c>
      <c r="P33" s="402"/>
      <c r="Q33" s="402">
        <v>-10606876800</v>
      </c>
    </row>
    <row r="34" spans="1:17" ht="18.75">
      <c r="A34" s="262" t="s">
        <v>42</v>
      </c>
      <c r="C34" s="402">
        <v>4440000</v>
      </c>
      <c r="D34" s="402"/>
      <c r="E34" s="402">
        <v>29262048660</v>
      </c>
      <c r="F34" s="402"/>
      <c r="G34" s="402">
        <v>30423894300</v>
      </c>
      <c r="H34" s="402"/>
      <c r="I34" s="402">
        <v>-1161845640</v>
      </c>
      <c r="J34" s="402"/>
      <c r="K34" s="402">
        <v>4440000</v>
      </c>
      <c r="L34" s="402"/>
      <c r="M34" s="402">
        <v>29262048660</v>
      </c>
      <c r="N34" s="402"/>
      <c r="O34" s="402">
        <v>35970693299</v>
      </c>
      <c r="P34" s="402"/>
      <c r="Q34" s="402">
        <v>-6708644639</v>
      </c>
    </row>
    <row r="35" spans="1:17" ht="18.75">
      <c r="A35" s="263" t="s">
        <v>43</v>
      </c>
      <c r="C35" s="402">
        <v>13400000</v>
      </c>
      <c r="D35" s="402"/>
      <c r="E35" s="402">
        <v>66867755400</v>
      </c>
      <c r="F35" s="402"/>
      <c r="G35" s="402">
        <v>70863836400</v>
      </c>
      <c r="H35" s="402"/>
      <c r="I35" s="402">
        <v>-3996081000</v>
      </c>
      <c r="J35" s="402"/>
      <c r="K35" s="402">
        <v>13400000</v>
      </c>
      <c r="L35" s="402"/>
      <c r="M35" s="402">
        <v>66867755400</v>
      </c>
      <c r="N35" s="402"/>
      <c r="O35" s="402">
        <v>90111626549</v>
      </c>
      <c r="P35" s="402"/>
      <c r="Q35" s="402">
        <v>-23243871149</v>
      </c>
    </row>
    <row r="36" spans="1:17" ht="18.75">
      <c r="A36" s="264" t="s">
        <v>44</v>
      </c>
      <c r="C36" s="402">
        <v>1050000</v>
      </c>
      <c r="D36" s="402"/>
      <c r="E36" s="402">
        <v>15426661950</v>
      </c>
      <c r="F36" s="402"/>
      <c r="G36" s="402">
        <v>14653677643</v>
      </c>
      <c r="H36" s="402"/>
      <c r="I36" s="402">
        <v>772984307</v>
      </c>
      <c r="J36" s="402"/>
      <c r="K36" s="402">
        <v>1050000</v>
      </c>
      <c r="L36" s="402"/>
      <c r="M36" s="402">
        <v>15426661950</v>
      </c>
      <c r="N36" s="402"/>
      <c r="O36" s="402">
        <v>18795920750</v>
      </c>
      <c r="P36" s="402"/>
      <c r="Q36" s="402">
        <v>-3369258800</v>
      </c>
    </row>
    <row r="37" spans="1:17" ht="18.75">
      <c r="A37" s="265" t="s">
        <v>45</v>
      </c>
      <c r="C37" s="402">
        <v>8994431</v>
      </c>
      <c r="D37" s="402"/>
      <c r="E37" s="402">
        <v>48996209463</v>
      </c>
      <c r="F37" s="402"/>
      <c r="G37" s="402">
        <v>52393756834</v>
      </c>
      <c r="H37" s="402"/>
      <c r="I37" s="402">
        <v>-3397547371</v>
      </c>
      <c r="J37" s="402"/>
      <c r="K37" s="402">
        <v>8994431</v>
      </c>
      <c r="L37" s="402"/>
      <c r="M37" s="402">
        <v>48996209463</v>
      </c>
      <c r="N37" s="402"/>
      <c r="O37" s="402">
        <v>49170522886</v>
      </c>
      <c r="P37" s="402"/>
      <c r="Q37" s="402">
        <v>-174313423</v>
      </c>
    </row>
    <row r="38" spans="1:17" ht="18.75">
      <c r="A38" s="266" t="s">
        <v>46</v>
      </c>
      <c r="C38" s="402">
        <v>1445552</v>
      </c>
      <c r="D38" s="402"/>
      <c r="E38" s="402">
        <v>19829923325</v>
      </c>
      <c r="F38" s="402"/>
      <c r="G38" s="402">
        <v>18881535688</v>
      </c>
      <c r="H38" s="402"/>
      <c r="I38" s="402">
        <v>948387637</v>
      </c>
      <c r="J38" s="402"/>
      <c r="K38" s="402">
        <v>1445552</v>
      </c>
      <c r="L38" s="402"/>
      <c r="M38" s="402">
        <v>19829923325</v>
      </c>
      <c r="N38" s="402"/>
      <c r="O38" s="402">
        <v>17617018838</v>
      </c>
      <c r="P38" s="402"/>
      <c r="Q38" s="402">
        <v>2212904487</v>
      </c>
    </row>
    <row r="39" spans="1:17" ht="18.75">
      <c r="A39" s="267" t="s">
        <v>47</v>
      </c>
      <c r="C39" s="402">
        <v>1500000</v>
      </c>
      <c r="D39" s="402"/>
      <c r="E39" s="402">
        <v>20681210250</v>
      </c>
      <c r="F39" s="402"/>
      <c r="G39" s="402">
        <v>22649429250</v>
      </c>
      <c r="H39" s="402"/>
      <c r="I39" s="402">
        <v>-1968219000</v>
      </c>
      <c r="J39" s="402"/>
      <c r="K39" s="402">
        <v>1500000</v>
      </c>
      <c r="L39" s="402"/>
      <c r="M39" s="402">
        <v>20681210250</v>
      </c>
      <c r="N39" s="402"/>
      <c r="O39" s="402">
        <v>19290215935</v>
      </c>
      <c r="P39" s="402"/>
      <c r="Q39" s="402">
        <v>1390994315</v>
      </c>
    </row>
    <row r="40" spans="1:17" ht="18.75">
      <c r="A40" s="268" t="s">
        <v>48</v>
      </c>
      <c r="C40" s="402">
        <v>29900003</v>
      </c>
      <c r="D40" s="402"/>
      <c r="E40" s="402">
        <v>136662206522</v>
      </c>
      <c r="F40" s="402"/>
      <c r="G40" s="402">
        <v>144835783467</v>
      </c>
      <c r="H40" s="402"/>
      <c r="I40" s="402">
        <v>-8173576945</v>
      </c>
      <c r="J40" s="402"/>
      <c r="K40" s="402">
        <v>29900003</v>
      </c>
      <c r="L40" s="402"/>
      <c r="M40" s="402">
        <v>136662206522</v>
      </c>
      <c r="N40" s="402"/>
      <c r="O40" s="402">
        <v>151573738810</v>
      </c>
      <c r="P40" s="402"/>
      <c r="Q40" s="402">
        <v>-14911532288</v>
      </c>
    </row>
    <row r="41" spans="1:17" ht="18.75">
      <c r="A41" s="269" t="s">
        <v>49</v>
      </c>
      <c r="C41" s="402">
        <v>5800000</v>
      </c>
      <c r="D41" s="402"/>
      <c r="E41" s="402">
        <v>180690456600</v>
      </c>
      <c r="F41" s="402"/>
      <c r="G41" s="402">
        <v>177388458240</v>
      </c>
      <c r="H41" s="402"/>
      <c r="I41" s="402">
        <v>3301998360</v>
      </c>
      <c r="J41" s="402"/>
      <c r="K41" s="402">
        <v>5800000</v>
      </c>
      <c r="L41" s="402"/>
      <c r="M41" s="402">
        <v>180690456600</v>
      </c>
      <c r="N41" s="402"/>
      <c r="O41" s="402">
        <v>199957369439</v>
      </c>
      <c r="P41" s="402"/>
      <c r="Q41" s="402">
        <v>-19266912839</v>
      </c>
    </row>
    <row r="42" spans="1:17" ht="18.75">
      <c r="A42" s="270" t="s">
        <v>50</v>
      </c>
      <c r="C42" s="402">
        <v>195500</v>
      </c>
      <c r="D42" s="402"/>
      <c r="E42" s="402">
        <v>21732681548</v>
      </c>
      <c r="F42" s="402"/>
      <c r="G42" s="402">
        <v>21530225432</v>
      </c>
      <c r="H42" s="402"/>
      <c r="I42" s="402">
        <v>202456116</v>
      </c>
      <c r="J42" s="402"/>
      <c r="K42" s="402">
        <v>195500</v>
      </c>
      <c r="L42" s="402"/>
      <c r="M42" s="402">
        <v>21732681548</v>
      </c>
      <c r="N42" s="402"/>
      <c r="O42" s="402">
        <v>21530225432</v>
      </c>
      <c r="P42" s="402"/>
      <c r="Q42" s="402">
        <v>202456116</v>
      </c>
    </row>
    <row r="43" spans="1:17" ht="18.75">
      <c r="A43" s="271" t="s">
        <v>51</v>
      </c>
      <c r="C43" s="402">
        <v>10000000</v>
      </c>
      <c r="D43" s="402"/>
      <c r="E43" s="402">
        <v>100299645000</v>
      </c>
      <c r="F43" s="402"/>
      <c r="G43" s="402">
        <v>109951870500</v>
      </c>
      <c r="H43" s="402"/>
      <c r="I43" s="402">
        <v>-9652225500</v>
      </c>
      <c r="J43" s="402"/>
      <c r="K43" s="402">
        <v>10000000</v>
      </c>
      <c r="L43" s="402"/>
      <c r="M43" s="402">
        <v>100299645000</v>
      </c>
      <c r="N43" s="402"/>
      <c r="O43" s="402">
        <v>114558406545</v>
      </c>
      <c r="P43" s="402"/>
      <c r="Q43" s="402">
        <v>-14258761545</v>
      </c>
    </row>
    <row r="44" spans="1:17" ht="18.75">
      <c r="A44" s="272" t="s">
        <v>52</v>
      </c>
      <c r="C44" s="402">
        <v>2453987</v>
      </c>
      <c r="D44" s="402"/>
      <c r="E44" s="402">
        <v>21051899259</v>
      </c>
      <c r="F44" s="402"/>
      <c r="G44" s="402">
        <v>24542660306</v>
      </c>
      <c r="H44" s="402"/>
      <c r="I44" s="402">
        <v>-3490761047</v>
      </c>
      <c r="J44" s="402"/>
      <c r="K44" s="402">
        <v>2453987</v>
      </c>
      <c r="L44" s="402"/>
      <c r="M44" s="402">
        <v>21051899259</v>
      </c>
      <c r="N44" s="402"/>
      <c r="O44" s="402">
        <v>27752502432</v>
      </c>
      <c r="P44" s="402"/>
      <c r="Q44" s="402">
        <v>-6700603173</v>
      </c>
    </row>
    <row r="45" spans="1:17" ht="30">
      <c r="A45" s="273" t="s">
        <v>53</v>
      </c>
      <c r="C45" s="402">
        <v>1400000</v>
      </c>
      <c r="D45" s="402"/>
      <c r="E45" s="402">
        <v>35738085600</v>
      </c>
      <c r="F45" s="402"/>
      <c r="G45" s="402">
        <v>35752002300</v>
      </c>
      <c r="H45" s="402"/>
      <c r="I45" s="402">
        <v>-13916700</v>
      </c>
      <c r="J45" s="402"/>
      <c r="K45" s="402">
        <v>1400000</v>
      </c>
      <c r="L45" s="402"/>
      <c r="M45" s="402">
        <v>35738085600</v>
      </c>
      <c r="N45" s="402"/>
      <c r="O45" s="402">
        <v>26429802236</v>
      </c>
      <c r="P45" s="402"/>
      <c r="Q45" s="402">
        <v>9308283364</v>
      </c>
    </row>
    <row r="46" spans="1:17" ht="18.75">
      <c r="A46" s="274" t="s">
        <v>54</v>
      </c>
      <c r="C46" s="402">
        <v>550000</v>
      </c>
      <c r="D46" s="402"/>
      <c r="E46" s="402">
        <v>63015811650</v>
      </c>
      <c r="F46" s="402"/>
      <c r="G46" s="402">
        <v>64960227195</v>
      </c>
      <c r="H46" s="402"/>
      <c r="I46" s="402">
        <v>-1944415545</v>
      </c>
      <c r="J46" s="402"/>
      <c r="K46" s="402">
        <v>550000</v>
      </c>
      <c r="L46" s="402"/>
      <c r="M46" s="402">
        <v>63015811650</v>
      </c>
      <c r="N46" s="402"/>
      <c r="O46" s="402">
        <v>64960227195</v>
      </c>
      <c r="P46" s="402"/>
      <c r="Q46" s="402">
        <v>-1944415545</v>
      </c>
    </row>
    <row r="47" spans="1:17" ht="30">
      <c r="A47" s="275" t="s">
        <v>55</v>
      </c>
      <c r="C47" s="402">
        <v>2635519</v>
      </c>
      <c r="D47" s="402"/>
      <c r="E47" s="402">
        <v>13067750258</v>
      </c>
      <c r="F47" s="402"/>
      <c r="G47" s="402">
        <v>13067781300</v>
      </c>
      <c r="H47" s="402"/>
      <c r="I47" s="402">
        <v>-31042</v>
      </c>
      <c r="J47" s="402"/>
      <c r="K47" s="402">
        <v>2635519</v>
      </c>
      <c r="L47" s="402"/>
      <c r="M47" s="402">
        <v>13067750258</v>
      </c>
      <c r="N47" s="402"/>
      <c r="O47" s="402">
        <v>13157936568</v>
      </c>
      <c r="P47" s="402"/>
      <c r="Q47" s="402">
        <v>-90186310</v>
      </c>
    </row>
    <row r="48" spans="1:17" ht="30">
      <c r="A48" s="276" t="s">
        <v>56</v>
      </c>
      <c r="C48" s="402">
        <v>0</v>
      </c>
      <c r="D48" s="402"/>
      <c r="E48" s="402">
        <v>1</v>
      </c>
      <c r="F48" s="402"/>
      <c r="G48" s="402">
        <v>1</v>
      </c>
      <c r="H48" s="402"/>
      <c r="I48" s="402">
        <v>0</v>
      </c>
      <c r="J48" s="402"/>
      <c r="K48" s="402">
        <v>0</v>
      </c>
      <c r="L48" s="402"/>
      <c r="M48" s="402">
        <v>1</v>
      </c>
      <c r="N48" s="402"/>
      <c r="O48" s="402">
        <v>1</v>
      </c>
      <c r="P48" s="402"/>
      <c r="Q48" s="402">
        <v>0</v>
      </c>
    </row>
    <row r="49" spans="1:17" ht="18.75">
      <c r="A49" s="277" t="s">
        <v>57</v>
      </c>
      <c r="C49" s="402">
        <v>23692722</v>
      </c>
      <c r="D49" s="402"/>
      <c r="E49" s="402">
        <v>36151936717</v>
      </c>
      <c r="F49" s="402"/>
      <c r="G49" s="402">
        <v>41851460290</v>
      </c>
      <c r="H49" s="402"/>
      <c r="I49" s="402">
        <v>-5699523573</v>
      </c>
      <c r="J49" s="402"/>
      <c r="K49" s="402">
        <v>23692722</v>
      </c>
      <c r="L49" s="402"/>
      <c r="M49" s="402">
        <v>36151936717</v>
      </c>
      <c r="N49" s="402"/>
      <c r="O49" s="402">
        <v>42989353906</v>
      </c>
      <c r="P49" s="402"/>
      <c r="Q49" s="402">
        <v>-6837417189</v>
      </c>
    </row>
    <row r="50" spans="1:17" ht="18.75">
      <c r="A50" s="278" t="s">
        <v>58</v>
      </c>
      <c r="C50" s="402">
        <v>11000000</v>
      </c>
      <c r="D50" s="402"/>
      <c r="E50" s="402">
        <v>104315607000</v>
      </c>
      <c r="F50" s="402"/>
      <c r="G50" s="402">
        <v>106721971214</v>
      </c>
      <c r="H50" s="402"/>
      <c r="I50" s="402">
        <v>-2406364214</v>
      </c>
      <c r="J50" s="402"/>
      <c r="K50" s="402">
        <v>11000000</v>
      </c>
      <c r="L50" s="402"/>
      <c r="M50" s="402">
        <v>104315607000</v>
      </c>
      <c r="N50" s="402"/>
      <c r="O50" s="402">
        <v>101872041334</v>
      </c>
      <c r="P50" s="402"/>
      <c r="Q50" s="402">
        <v>2443565666</v>
      </c>
    </row>
    <row r="51" spans="1:17" ht="19.5" thickBot="1">
      <c r="A51" s="279" t="s">
        <v>59</v>
      </c>
      <c r="C51" s="403">
        <f>SUM(C9:$C$50)</f>
        <v>482272754</v>
      </c>
      <c r="D51" s="402"/>
      <c r="E51" s="403">
        <f>SUM(E9:$E$50)</f>
        <v>2795373189798</v>
      </c>
      <c r="F51" s="402"/>
      <c r="G51" s="403">
        <f>SUM(G9:$G$50)</f>
        <v>2979437765834</v>
      </c>
      <c r="H51" s="402"/>
      <c r="I51" s="403">
        <f>SUM(I9:$I$50)</f>
        <v>-184064576036</v>
      </c>
      <c r="J51" s="402"/>
      <c r="K51" s="403">
        <f>SUM(K9:$K$50)</f>
        <v>482272754</v>
      </c>
      <c r="L51" s="402"/>
      <c r="M51" s="403">
        <f>SUM(M9:$M$50)</f>
        <v>2795373189798</v>
      </c>
      <c r="N51" s="402"/>
      <c r="O51" s="403">
        <f>SUM(O9:$O$50)</f>
        <v>3026064880215</v>
      </c>
      <c r="P51" s="402"/>
      <c r="Q51" s="403">
        <f>SUM(Q9:$Q$50)</f>
        <v>-230691690417</v>
      </c>
    </row>
    <row r="52" spans="1:17" ht="15.75" thickTop="1">
      <c r="C52" s="280"/>
      <c r="E52" s="281"/>
      <c r="G52" s="282"/>
      <c r="I52" s="283"/>
      <c r="K52" s="284"/>
      <c r="M52" s="285"/>
      <c r="O52" s="286"/>
      <c r="Q52" s="287"/>
    </row>
    <row r="53" spans="1:17">
      <c r="I53" s="410"/>
      <c r="M53" s="410"/>
    </row>
    <row r="54" spans="1:17">
      <c r="A54" s="475" t="s">
        <v>177</v>
      </c>
      <c r="B54" s="467"/>
      <c r="C54" s="467"/>
      <c r="D54" s="467"/>
      <c r="E54" s="467"/>
      <c r="F54" s="467"/>
      <c r="G54" s="467"/>
      <c r="H54" s="467"/>
      <c r="I54" s="467"/>
      <c r="J54" s="467"/>
      <c r="K54" s="467"/>
      <c r="L54" s="467"/>
      <c r="M54" s="467"/>
      <c r="N54" s="467"/>
      <c r="O54" s="467"/>
      <c r="P54" s="467"/>
      <c r="Q54" s="468"/>
    </row>
  </sheetData>
  <mergeCells count="7">
    <mergeCell ref="A54:Q5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78"/>
  <sheetViews>
    <sheetView rightToLeft="1" view="pageBreakPreview" zoomScale="90" zoomScaleNormal="100" zoomScaleSheetLayoutView="90" workbookViewId="0">
      <selection activeCell="X11" sqref="X10:X11"/>
    </sheetView>
  </sheetViews>
  <sheetFormatPr defaultRowHeight="15"/>
  <cols>
    <col min="1" max="1" width="22.7109375" bestFit="1" customWidth="1"/>
    <col min="2" max="2" width="1.42578125" customWidth="1"/>
    <col min="3" max="3" width="19" bestFit="1" customWidth="1"/>
    <col min="4" max="4" width="1.42578125" customWidth="1"/>
    <col min="5" max="5" width="22" bestFit="1" customWidth="1"/>
    <col min="6" max="6" width="1.42578125" customWidth="1"/>
    <col min="7" max="7" width="19" bestFit="1" customWidth="1"/>
    <col min="8" max="8" width="1.42578125" customWidth="1"/>
    <col min="9" max="9" width="22" bestFit="1" customWidth="1"/>
    <col min="10" max="10" width="1.42578125" customWidth="1"/>
    <col min="11" max="11" width="18" bestFit="1" customWidth="1"/>
    <col min="12" max="12" width="1.42578125" customWidth="1"/>
    <col min="13" max="13" width="22" bestFit="1" customWidth="1"/>
    <col min="14" max="14" width="1.42578125" customWidth="1"/>
    <col min="15" max="15" width="22" bestFit="1" customWidth="1"/>
    <col min="16" max="16" width="1.42578125" customWidth="1"/>
    <col min="17" max="17" width="20.42578125" bestFit="1" customWidth="1"/>
    <col min="18" max="18" width="1.42578125" customWidth="1"/>
    <col min="19" max="19" width="22" bestFit="1" customWidth="1"/>
    <col min="20" max="20" width="1.42578125" customWidth="1"/>
    <col min="21" max="21" width="18" bestFit="1" customWidth="1"/>
    <col min="22" max="22" width="16.7109375" bestFit="1" customWidth="1"/>
    <col min="23" max="23" width="14.85546875" bestFit="1" customWidth="1"/>
  </cols>
  <sheetData>
    <row r="1" spans="1:23" ht="20.100000000000001" customHeight="1">
      <c r="A1" s="482" t="s">
        <v>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</row>
    <row r="2" spans="1:23" ht="20.100000000000001" customHeight="1">
      <c r="A2" s="483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</row>
    <row r="3" spans="1:23" ht="20.100000000000001" customHeight="1">
      <c r="A3" s="484" t="s">
        <v>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</row>
    <row r="5" spans="1:23" ht="15.75">
      <c r="A5" s="485" t="s">
        <v>180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</row>
    <row r="7" spans="1:23" ht="15.75">
      <c r="C7" s="486" t="s">
        <v>106</v>
      </c>
      <c r="D7" s="427"/>
      <c r="E7" s="427"/>
      <c r="F7" s="427"/>
      <c r="G7" s="427"/>
      <c r="H7" s="427"/>
      <c r="I7" s="427"/>
      <c r="J7" s="427"/>
      <c r="K7" s="427"/>
      <c r="M7" s="487" t="s">
        <v>7</v>
      </c>
      <c r="N7" s="427"/>
      <c r="O7" s="427"/>
      <c r="P7" s="427"/>
      <c r="Q7" s="427"/>
      <c r="R7" s="427"/>
      <c r="S7" s="427"/>
      <c r="T7" s="427"/>
      <c r="U7" s="427"/>
    </row>
    <row r="8" spans="1:23" ht="31.5" customHeight="1">
      <c r="A8" s="288" t="s">
        <v>181</v>
      </c>
      <c r="C8" s="289" t="s">
        <v>104</v>
      </c>
      <c r="E8" s="290" t="s">
        <v>182</v>
      </c>
      <c r="G8" s="291" t="s">
        <v>183</v>
      </c>
      <c r="I8" s="292" t="s">
        <v>184</v>
      </c>
      <c r="K8" s="293" t="s">
        <v>185</v>
      </c>
      <c r="M8" s="294" t="s">
        <v>104</v>
      </c>
      <c r="O8" s="295" t="s">
        <v>182</v>
      </c>
      <c r="Q8" s="296" t="s">
        <v>183</v>
      </c>
      <c r="S8" s="297" t="s">
        <v>184</v>
      </c>
      <c r="U8" s="298" t="s">
        <v>185</v>
      </c>
      <c r="V8" s="411"/>
      <c r="W8" s="416"/>
    </row>
    <row r="9" spans="1:23" ht="18.75">
      <c r="A9" s="299" t="s">
        <v>17</v>
      </c>
      <c r="C9" s="402">
        <v>0</v>
      </c>
      <c r="D9" s="402"/>
      <c r="E9" s="402">
        <v>8668068750</v>
      </c>
      <c r="F9" s="402"/>
      <c r="G9" s="402">
        <v>-9176883800</v>
      </c>
      <c r="H9" s="402"/>
      <c r="I9" s="402">
        <v>-508815050</v>
      </c>
      <c r="K9" s="406">
        <v>2.7379204481138668E-3</v>
      </c>
      <c r="M9" s="402">
        <v>4250000000</v>
      </c>
      <c r="N9" s="402"/>
      <c r="O9" s="402">
        <v>0</v>
      </c>
      <c r="P9" s="402"/>
      <c r="Q9" s="402">
        <v>-1522283800</v>
      </c>
      <c r="R9" s="402"/>
      <c r="S9" s="402">
        <v>2727716200</v>
      </c>
      <c r="U9" s="406">
        <v>2.2972039906477091E-2</v>
      </c>
      <c r="V9" s="413"/>
      <c r="W9" s="413"/>
    </row>
    <row r="10" spans="1:23" ht="18.75">
      <c r="A10" s="300" t="s">
        <v>186</v>
      </c>
      <c r="C10" s="402">
        <v>0</v>
      </c>
      <c r="D10" s="402"/>
      <c r="E10" s="402">
        <v>-73151026164</v>
      </c>
      <c r="F10" s="402"/>
      <c r="G10" s="402">
        <v>0</v>
      </c>
      <c r="H10" s="402"/>
      <c r="I10" s="402">
        <v>-73151026164</v>
      </c>
      <c r="K10" s="406">
        <v>0.39362375451537462</v>
      </c>
      <c r="M10" s="402">
        <v>9271040000</v>
      </c>
      <c r="N10" s="402"/>
      <c r="O10" s="402">
        <v>110289967987</v>
      </c>
      <c r="P10" s="402"/>
      <c r="Q10" s="402">
        <v>5539416695</v>
      </c>
      <c r="R10" s="402"/>
      <c r="S10" s="402">
        <v>125100424682</v>
      </c>
      <c r="U10" s="406">
        <v>1.0535597318049934</v>
      </c>
      <c r="V10" s="413"/>
      <c r="W10" s="413"/>
    </row>
    <row r="11" spans="1:23" ht="18.75">
      <c r="A11" s="301" t="s">
        <v>22</v>
      </c>
      <c r="C11" s="402">
        <v>0</v>
      </c>
      <c r="D11" s="402"/>
      <c r="E11" s="402">
        <v>-6258989846</v>
      </c>
      <c r="F11" s="402"/>
      <c r="G11" s="402">
        <v>0</v>
      </c>
      <c r="H11" s="402"/>
      <c r="I11" s="402">
        <v>-6258989846</v>
      </c>
      <c r="K11" s="406">
        <v>3.3679460314510079E-2</v>
      </c>
      <c r="M11" s="402">
        <v>3928720900</v>
      </c>
      <c r="N11" s="402"/>
      <c r="O11" s="402">
        <v>-13768647046</v>
      </c>
      <c r="P11" s="402"/>
      <c r="Q11" s="402">
        <v>0</v>
      </c>
      <c r="R11" s="402"/>
      <c r="S11" s="402">
        <v>-9839926146</v>
      </c>
      <c r="U11" s="406">
        <v>-8.2869022848747725E-2</v>
      </c>
      <c r="V11" s="413"/>
      <c r="W11" s="413"/>
    </row>
    <row r="12" spans="1:23" ht="18.75">
      <c r="A12" s="302" t="s">
        <v>23</v>
      </c>
      <c r="C12" s="402">
        <v>0</v>
      </c>
      <c r="D12" s="402"/>
      <c r="E12" s="402">
        <v>123262200</v>
      </c>
      <c r="F12" s="402"/>
      <c r="G12" s="402">
        <v>0</v>
      </c>
      <c r="H12" s="402"/>
      <c r="I12" s="402">
        <v>123262200</v>
      </c>
      <c r="K12" s="406">
        <v>-6.632706675234961E-4</v>
      </c>
      <c r="M12" s="402">
        <v>0</v>
      </c>
      <c r="N12" s="402"/>
      <c r="O12" s="402">
        <v>292407856</v>
      </c>
      <c r="P12" s="402"/>
      <c r="Q12" s="402">
        <v>0</v>
      </c>
      <c r="R12" s="402"/>
      <c r="S12" s="402">
        <v>292407856</v>
      </c>
      <c r="U12" s="406">
        <v>2.4625747125010316E-3</v>
      </c>
      <c r="V12" s="413"/>
      <c r="W12" s="413"/>
    </row>
    <row r="13" spans="1:23" ht="18.75">
      <c r="A13" s="303" t="s">
        <v>24</v>
      </c>
      <c r="C13" s="402">
        <v>0</v>
      </c>
      <c r="D13" s="402"/>
      <c r="E13" s="402">
        <v>-2747684719</v>
      </c>
      <c r="F13" s="402"/>
      <c r="G13" s="402">
        <v>0</v>
      </c>
      <c r="H13" s="402"/>
      <c r="I13" s="402">
        <v>-2747684719</v>
      </c>
      <c r="K13" s="406">
        <v>1.4785219456696698E-2</v>
      </c>
      <c r="M13" s="402">
        <v>4541072850</v>
      </c>
      <c r="N13" s="402"/>
      <c r="O13" s="402">
        <v>-3117975209</v>
      </c>
      <c r="P13" s="402"/>
      <c r="Q13" s="402">
        <v>-81819470</v>
      </c>
      <c r="R13" s="402"/>
      <c r="S13" s="402">
        <v>1341278171</v>
      </c>
      <c r="U13" s="406">
        <v>1.1295858297097991E-2</v>
      </c>
      <c r="V13" s="413"/>
      <c r="W13" s="413"/>
    </row>
    <row r="14" spans="1:23" ht="30">
      <c r="A14" s="304" t="s">
        <v>25</v>
      </c>
      <c r="C14" s="402">
        <v>0</v>
      </c>
      <c r="D14" s="402"/>
      <c r="E14" s="402">
        <v>-1987217296</v>
      </c>
      <c r="F14" s="402"/>
      <c r="G14" s="402">
        <v>1750200524</v>
      </c>
      <c r="H14" s="402"/>
      <c r="I14" s="402">
        <v>-237016772</v>
      </c>
      <c r="K14" s="406">
        <v>1.2753810379719352E-3</v>
      </c>
      <c r="M14" s="402">
        <v>424000000</v>
      </c>
      <c r="N14" s="402"/>
      <c r="O14" s="402">
        <v>0</v>
      </c>
      <c r="P14" s="402"/>
      <c r="Q14" s="402">
        <v>2636637779</v>
      </c>
      <c r="R14" s="402"/>
      <c r="S14" s="402">
        <v>3060637779</v>
      </c>
      <c r="U14" s="406">
        <v>2.5775809520968279E-2</v>
      </c>
      <c r="V14" s="413"/>
      <c r="W14" s="413"/>
    </row>
    <row r="15" spans="1:23" ht="18.75">
      <c r="A15" s="305" t="s">
        <v>26</v>
      </c>
      <c r="C15" s="402">
        <v>2750000000</v>
      </c>
      <c r="D15" s="402"/>
      <c r="E15" s="402">
        <v>-4910607000</v>
      </c>
      <c r="F15" s="402"/>
      <c r="G15" s="402">
        <v>0</v>
      </c>
      <c r="H15" s="402"/>
      <c r="I15" s="402">
        <v>-2160607000</v>
      </c>
      <c r="K15" s="406">
        <v>1.1626169637942033E-2</v>
      </c>
      <c r="M15" s="402">
        <v>2750000000</v>
      </c>
      <c r="N15" s="402"/>
      <c r="O15" s="402">
        <v>-5122697485</v>
      </c>
      <c r="P15" s="402"/>
      <c r="Q15" s="402">
        <v>0</v>
      </c>
      <c r="R15" s="402"/>
      <c r="S15" s="402">
        <v>-2372697485</v>
      </c>
      <c r="U15" s="406">
        <v>-1.9982174579385434E-2</v>
      </c>
      <c r="V15" s="413"/>
      <c r="W15" s="413"/>
    </row>
    <row r="16" spans="1:23" ht="18.75">
      <c r="A16" s="306" t="s">
        <v>27</v>
      </c>
      <c r="C16" s="402">
        <v>0</v>
      </c>
      <c r="D16" s="402"/>
      <c r="E16" s="402">
        <v>-16307390250</v>
      </c>
      <c r="F16" s="402"/>
      <c r="G16" s="402">
        <v>0</v>
      </c>
      <c r="H16" s="402"/>
      <c r="I16" s="402">
        <v>-16307390250</v>
      </c>
      <c r="K16" s="406">
        <v>8.77496395219593E-2</v>
      </c>
      <c r="M16" s="402">
        <v>25090000000</v>
      </c>
      <c r="N16" s="402"/>
      <c r="O16" s="402">
        <v>-42230222055</v>
      </c>
      <c r="P16" s="402"/>
      <c r="Q16" s="402">
        <v>0</v>
      </c>
      <c r="R16" s="402"/>
      <c r="S16" s="402">
        <v>-17140222055</v>
      </c>
      <c r="U16" s="406">
        <v>-0.14435001157867478</v>
      </c>
      <c r="V16" s="413"/>
      <c r="W16" s="413"/>
    </row>
    <row r="17" spans="1:23" ht="18.75">
      <c r="A17" s="307" t="s">
        <v>28</v>
      </c>
      <c r="C17" s="402">
        <v>0</v>
      </c>
      <c r="D17" s="402"/>
      <c r="E17" s="402">
        <v>-7380821250</v>
      </c>
      <c r="F17" s="402"/>
      <c r="G17" s="402">
        <v>0</v>
      </c>
      <c r="H17" s="402"/>
      <c r="I17" s="402">
        <v>-7380821250</v>
      </c>
      <c r="K17" s="406">
        <v>3.971600569646741E-2</v>
      </c>
      <c r="M17" s="402">
        <v>36091000000</v>
      </c>
      <c r="N17" s="402"/>
      <c r="O17" s="402">
        <v>-37953093407</v>
      </c>
      <c r="P17" s="402"/>
      <c r="Q17" s="402">
        <v>-4648618432</v>
      </c>
      <c r="R17" s="402"/>
      <c r="S17" s="402">
        <v>-6510711839</v>
      </c>
      <c r="U17" s="406">
        <v>-5.4831339193234567E-2</v>
      </c>
      <c r="V17" s="413"/>
      <c r="W17" s="413"/>
    </row>
    <row r="18" spans="1:23" ht="30">
      <c r="A18" s="308" t="s">
        <v>29</v>
      </c>
      <c r="C18" s="402">
        <v>0</v>
      </c>
      <c r="D18" s="402"/>
      <c r="E18" s="402">
        <v>-13361764825</v>
      </c>
      <c r="F18" s="402"/>
      <c r="G18" s="402">
        <v>0</v>
      </c>
      <c r="H18" s="402"/>
      <c r="I18" s="402">
        <v>-13361764825</v>
      </c>
      <c r="K18" s="406">
        <v>7.1899306314261141E-2</v>
      </c>
      <c r="M18" s="402">
        <v>10604925600</v>
      </c>
      <c r="N18" s="402"/>
      <c r="O18" s="402">
        <v>-32793272304</v>
      </c>
      <c r="P18" s="402"/>
      <c r="Q18" s="402">
        <v>-9752104118</v>
      </c>
      <c r="R18" s="402"/>
      <c r="S18" s="402">
        <v>-31940450822</v>
      </c>
      <c r="U18" s="406">
        <v>-0.26899327390212113</v>
      </c>
      <c r="V18" s="413"/>
      <c r="W18" s="413"/>
    </row>
    <row r="19" spans="1:23" ht="18.75">
      <c r="A19" s="309" t="s">
        <v>30</v>
      </c>
      <c r="C19" s="402">
        <v>0</v>
      </c>
      <c r="D19" s="402"/>
      <c r="E19" s="402">
        <v>-580525200</v>
      </c>
      <c r="F19" s="402"/>
      <c r="G19" s="402">
        <v>0</v>
      </c>
      <c r="H19" s="402"/>
      <c r="I19" s="402">
        <v>-580525200</v>
      </c>
      <c r="K19" s="406">
        <v>3.1237908857558202E-3</v>
      </c>
      <c r="M19" s="402">
        <v>8177883120</v>
      </c>
      <c r="N19" s="402"/>
      <c r="O19" s="402">
        <v>-10441348745</v>
      </c>
      <c r="P19" s="402"/>
      <c r="Q19" s="402">
        <v>-8943790589</v>
      </c>
      <c r="R19" s="402"/>
      <c r="S19" s="402">
        <v>-11207256214</v>
      </c>
      <c r="U19" s="406">
        <v>-9.4384282716112974E-2</v>
      </c>
      <c r="V19" s="413"/>
      <c r="W19" s="413"/>
    </row>
    <row r="20" spans="1:23" ht="18.75">
      <c r="A20" s="310" t="s">
        <v>32</v>
      </c>
      <c r="C20" s="402">
        <v>0</v>
      </c>
      <c r="D20" s="402"/>
      <c r="E20" s="402">
        <v>-3032480640</v>
      </c>
      <c r="F20" s="402"/>
      <c r="G20" s="402">
        <v>0</v>
      </c>
      <c r="H20" s="402"/>
      <c r="I20" s="402">
        <v>-3032480640</v>
      </c>
      <c r="K20" s="406">
        <v>1.6317698843156123E-2</v>
      </c>
      <c r="M20" s="402">
        <v>0</v>
      </c>
      <c r="N20" s="402"/>
      <c r="O20" s="402">
        <v>-4172639024</v>
      </c>
      <c r="P20" s="402"/>
      <c r="Q20" s="402">
        <v>0</v>
      </c>
      <c r="R20" s="402"/>
      <c r="S20" s="402">
        <v>-4172639024</v>
      </c>
      <c r="U20" s="406">
        <v>-3.5140763608271133E-2</v>
      </c>
      <c r="V20" s="413"/>
      <c r="W20" s="413"/>
    </row>
    <row r="21" spans="1:23" ht="18.75">
      <c r="A21" s="311" t="s">
        <v>33</v>
      </c>
      <c r="C21" s="402">
        <v>0</v>
      </c>
      <c r="D21" s="402"/>
      <c r="E21" s="402">
        <v>-152089650</v>
      </c>
      <c r="F21" s="402"/>
      <c r="G21" s="402">
        <v>0</v>
      </c>
      <c r="H21" s="402"/>
      <c r="I21" s="402">
        <v>-152089650</v>
      </c>
      <c r="K21" s="406">
        <v>8.1839042041205565E-4</v>
      </c>
      <c r="M21" s="402">
        <v>2250000000</v>
      </c>
      <c r="N21" s="402"/>
      <c r="O21" s="402">
        <v>3310186501</v>
      </c>
      <c r="P21" s="402"/>
      <c r="Q21" s="402">
        <v>134669299</v>
      </c>
      <c r="R21" s="402"/>
      <c r="S21" s="402">
        <v>5694855800</v>
      </c>
      <c r="U21" s="406">
        <v>4.7960434703299602E-2</v>
      </c>
      <c r="V21" s="413"/>
      <c r="W21" s="413"/>
    </row>
    <row r="22" spans="1:23" ht="18.75">
      <c r="A22" s="312" t="s">
        <v>34</v>
      </c>
      <c r="C22" s="402">
        <v>0</v>
      </c>
      <c r="D22" s="402"/>
      <c r="E22" s="402">
        <v>1164607906</v>
      </c>
      <c r="F22" s="402"/>
      <c r="G22" s="402">
        <v>0</v>
      </c>
      <c r="H22" s="402"/>
      <c r="I22" s="402">
        <v>1164607906</v>
      </c>
      <c r="K22" s="406">
        <v>-6.2667246180561518E-3</v>
      </c>
      <c r="M22" s="402">
        <v>125526300</v>
      </c>
      <c r="N22" s="402"/>
      <c r="O22" s="402">
        <v>3444059645</v>
      </c>
      <c r="P22" s="402"/>
      <c r="Q22" s="402">
        <v>0</v>
      </c>
      <c r="R22" s="402"/>
      <c r="S22" s="402">
        <v>3569585945</v>
      </c>
      <c r="U22" s="406">
        <v>3.0062024333081184E-2</v>
      </c>
      <c r="V22" s="413"/>
      <c r="W22" s="413"/>
    </row>
    <row r="23" spans="1:23" ht="30">
      <c r="A23" s="313" t="s">
        <v>35</v>
      </c>
      <c r="C23" s="402">
        <v>0</v>
      </c>
      <c r="D23" s="402"/>
      <c r="E23" s="402">
        <v>298215000</v>
      </c>
      <c r="F23" s="402"/>
      <c r="G23" s="402">
        <v>0</v>
      </c>
      <c r="H23" s="402"/>
      <c r="I23" s="402">
        <v>298215000</v>
      </c>
      <c r="K23" s="406">
        <v>-1.6046870988471679E-3</v>
      </c>
      <c r="M23" s="402">
        <v>1350000000</v>
      </c>
      <c r="N23" s="402"/>
      <c r="O23" s="402">
        <v>-21356734650</v>
      </c>
      <c r="P23" s="402"/>
      <c r="Q23" s="402">
        <v>-2891545023</v>
      </c>
      <c r="R23" s="402"/>
      <c r="S23" s="402">
        <v>-22898279673</v>
      </c>
      <c r="U23" s="406">
        <v>-0.1928427137829915</v>
      </c>
      <c r="V23" s="413"/>
      <c r="W23" s="413"/>
    </row>
    <row r="24" spans="1:23" ht="18.75">
      <c r="A24" s="314" t="s">
        <v>37</v>
      </c>
      <c r="C24" s="402">
        <v>0</v>
      </c>
      <c r="D24" s="402"/>
      <c r="E24" s="402">
        <v>-3777390000</v>
      </c>
      <c r="F24" s="402"/>
      <c r="G24" s="402">
        <v>0</v>
      </c>
      <c r="H24" s="402"/>
      <c r="I24" s="402">
        <v>-3777390000</v>
      </c>
      <c r="K24" s="406">
        <v>2.0326036585397462E-2</v>
      </c>
      <c r="M24" s="402">
        <v>24000000000</v>
      </c>
      <c r="N24" s="402"/>
      <c r="O24" s="402">
        <v>-27101050172</v>
      </c>
      <c r="P24" s="402"/>
      <c r="Q24" s="402">
        <v>0</v>
      </c>
      <c r="R24" s="402"/>
      <c r="S24" s="402">
        <v>-3101050172</v>
      </c>
      <c r="U24" s="406">
        <v>-2.611615105089439E-2</v>
      </c>
      <c r="V24" s="413"/>
      <c r="W24" s="413"/>
    </row>
    <row r="25" spans="1:23" ht="18.75">
      <c r="A25" s="315" t="s">
        <v>38</v>
      </c>
      <c r="C25" s="402">
        <v>0</v>
      </c>
      <c r="D25" s="402"/>
      <c r="E25" s="402">
        <v>-410891826</v>
      </c>
      <c r="F25" s="402"/>
      <c r="G25" s="402">
        <v>693947702</v>
      </c>
      <c r="H25" s="402"/>
      <c r="I25" s="402">
        <v>283055876</v>
      </c>
      <c r="K25" s="406">
        <v>-1.5231162499206403E-3</v>
      </c>
      <c r="M25" s="402">
        <v>0</v>
      </c>
      <c r="N25" s="402"/>
      <c r="O25" s="402">
        <v>0</v>
      </c>
      <c r="P25" s="402"/>
      <c r="Q25" s="402">
        <v>693947702</v>
      </c>
      <c r="R25" s="402"/>
      <c r="S25" s="402">
        <v>693947702</v>
      </c>
      <c r="U25" s="406">
        <v>5.8442276008596758E-3</v>
      </c>
      <c r="V25" s="413"/>
      <c r="W25" s="413"/>
    </row>
    <row r="26" spans="1:23" ht="18.75">
      <c r="A26" s="316" t="s">
        <v>39</v>
      </c>
      <c r="C26" s="402">
        <v>0</v>
      </c>
      <c r="D26" s="402"/>
      <c r="E26" s="402">
        <v>-13073927461</v>
      </c>
      <c r="F26" s="402"/>
      <c r="G26" s="402">
        <v>0</v>
      </c>
      <c r="H26" s="402"/>
      <c r="I26" s="402">
        <v>-13073927461</v>
      </c>
      <c r="K26" s="406">
        <v>7.0350461002734302E-2</v>
      </c>
      <c r="M26" s="402">
        <v>42622656700</v>
      </c>
      <c r="N26" s="402"/>
      <c r="O26" s="402">
        <v>-47322270714</v>
      </c>
      <c r="P26" s="402"/>
      <c r="Q26" s="402">
        <v>-784394897</v>
      </c>
      <c r="R26" s="402"/>
      <c r="S26" s="402">
        <v>-5484008911</v>
      </c>
      <c r="U26" s="406">
        <v>-4.6184742954918832E-2</v>
      </c>
      <c r="V26" s="413"/>
      <c r="W26" s="413"/>
    </row>
    <row r="27" spans="1:23" ht="18.75">
      <c r="A27" s="317" t="s">
        <v>40</v>
      </c>
      <c r="C27" s="402">
        <v>0</v>
      </c>
      <c r="D27" s="402"/>
      <c r="E27" s="402">
        <v>5366183773</v>
      </c>
      <c r="F27" s="402"/>
      <c r="G27" s="402">
        <v>0</v>
      </c>
      <c r="H27" s="402"/>
      <c r="I27" s="402">
        <v>5366183773</v>
      </c>
      <c r="K27" s="406">
        <v>-2.887529423595768E-2</v>
      </c>
      <c r="M27" s="402">
        <v>0</v>
      </c>
      <c r="N27" s="402"/>
      <c r="O27" s="402">
        <v>1791160226</v>
      </c>
      <c r="P27" s="402"/>
      <c r="Q27" s="402">
        <v>0</v>
      </c>
      <c r="R27" s="402"/>
      <c r="S27" s="402">
        <v>1791160226</v>
      </c>
      <c r="U27" s="406">
        <v>1.5084635340937054E-2</v>
      </c>
      <c r="V27" s="413"/>
      <c r="W27" s="413"/>
    </row>
    <row r="28" spans="1:23" ht="18.75">
      <c r="A28" s="318" t="s">
        <v>41</v>
      </c>
      <c r="C28" s="402">
        <v>0</v>
      </c>
      <c r="D28" s="402"/>
      <c r="E28" s="402">
        <v>620287200</v>
      </c>
      <c r="F28" s="402"/>
      <c r="G28" s="402">
        <v>0</v>
      </c>
      <c r="H28" s="402"/>
      <c r="I28" s="402">
        <v>620287200</v>
      </c>
      <c r="K28" s="406">
        <v>-3.3377491656021094E-3</v>
      </c>
      <c r="M28" s="402">
        <v>1680000000</v>
      </c>
      <c r="N28" s="402"/>
      <c r="O28" s="402">
        <v>-10606876800</v>
      </c>
      <c r="P28" s="402"/>
      <c r="Q28" s="402">
        <v>0</v>
      </c>
      <c r="R28" s="402"/>
      <c r="S28" s="402">
        <v>-8926876800</v>
      </c>
      <c r="U28" s="406">
        <v>-7.5179584331318827E-2</v>
      </c>
      <c r="V28" s="413"/>
      <c r="W28" s="413"/>
    </row>
    <row r="29" spans="1:23" ht="18.75">
      <c r="A29" s="319" t="s">
        <v>42</v>
      </c>
      <c r="C29" s="402">
        <v>0</v>
      </c>
      <c r="D29" s="402"/>
      <c r="E29" s="402">
        <v>-1161845640</v>
      </c>
      <c r="F29" s="402"/>
      <c r="G29" s="402">
        <v>-80465680</v>
      </c>
      <c r="H29" s="402"/>
      <c r="I29" s="402">
        <v>-1242311320</v>
      </c>
      <c r="K29" s="406">
        <v>6.6848446521999083E-3</v>
      </c>
      <c r="M29" s="402">
        <v>355500000</v>
      </c>
      <c r="N29" s="402"/>
      <c r="O29" s="402">
        <v>-6708644639</v>
      </c>
      <c r="P29" s="402"/>
      <c r="Q29" s="402">
        <v>-2915002851</v>
      </c>
      <c r="R29" s="402"/>
      <c r="S29" s="402">
        <v>-9268147490</v>
      </c>
      <c r="U29" s="406">
        <v>-7.8053667753043912E-2</v>
      </c>
      <c r="V29" s="413"/>
      <c r="W29" s="413"/>
    </row>
    <row r="30" spans="1:23" ht="18.75">
      <c r="A30" s="320" t="s">
        <v>43</v>
      </c>
      <c r="C30" s="402">
        <v>0</v>
      </c>
      <c r="D30" s="402"/>
      <c r="E30" s="402">
        <v>-3996081000</v>
      </c>
      <c r="F30" s="402"/>
      <c r="G30" s="402">
        <v>0</v>
      </c>
      <c r="H30" s="402"/>
      <c r="I30" s="402">
        <v>-3996081000</v>
      </c>
      <c r="K30" s="406">
        <v>2.1502807124552051E-2</v>
      </c>
      <c r="M30" s="402">
        <v>9380000000</v>
      </c>
      <c r="N30" s="402"/>
      <c r="O30" s="402">
        <v>-23243871149</v>
      </c>
      <c r="P30" s="402"/>
      <c r="Q30" s="402">
        <v>-2535947391</v>
      </c>
      <c r="R30" s="402"/>
      <c r="S30" s="402">
        <v>-16399818540</v>
      </c>
      <c r="U30" s="406">
        <v>-0.13811454650592422</v>
      </c>
      <c r="V30" s="413"/>
      <c r="W30" s="413"/>
    </row>
    <row r="31" spans="1:23" ht="18.75">
      <c r="A31" s="321" t="s">
        <v>44</v>
      </c>
      <c r="C31" s="402">
        <v>0</v>
      </c>
      <c r="D31" s="402"/>
      <c r="E31" s="402">
        <v>772984307</v>
      </c>
      <c r="F31" s="402"/>
      <c r="G31" s="402">
        <v>-1264129777</v>
      </c>
      <c r="H31" s="402"/>
      <c r="I31" s="402">
        <v>-491145470</v>
      </c>
      <c r="K31" s="406">
        <v>2.642840901249866E-3</v>
      </c>
      <c r="M31" s="402">
        <v>0</v>
      </c>
      <c r="N31" s="402"/>
      <c r="O31" s="402">
        <v>-3369258800</v>
      </c>
      <c r="P31" s="402"/>
      <c r="Q31" s="402">
        <v>-1264129777</v>
      </c>
      <c r="R31" s="402"/>
      <c r="S31" s="402">
        <v>-4633388577</v>
      </c>
      <c r="U31" s="406">
        <v>-3.9021063589041671E-2</v>
      </c>
      <c r="V31" s="413"/>
      <c r="W31" s="413"/>
    </row>
    <row r="32" spans="1:23" ht="18.75">
      <c r="A32" s="322" t="s">
        <v>45</v>
      </c>
      <c r="C32" s="402">
        <v>0</v>
      </c>
      <c r="D32" s="402"/>
      <c r="E32" s="402">
        <v>-3397547371</v>
      </c>
      <c r="F32" s="402"/>
      <c r="G32" s="402">
        <v>0</v>
      </c>
      <c r="H32" s="402"/>
      <c r="I32" s="402">
        <v>-3397547371</v>
      </c>
      <c r="K32" s="406">
        <v>1.8282113354344393E-2</v>
      </c>
      <c r="M32" s="402">
        <v>5846385512</v>
      </c>
      <c r="N32" s="402"/>
      <c r="O32" s="402">
        <v>-174313423</v>
      </c>
      <c r="P32" s="402"/>
      <c r="Q32" s="402">
        <v>-3231990521</v>
      </c>
      <c r="R32" s="402"/>
      <c r="S32" s="402">
        <v>2440081568</v>
      </c>
      <c r="U32" s="406">
        <v>2.0549663911207182E-2</v>
      </c>
      <c r="V32" s="413"/>
      <c r="W32" s="413"/>
    </row>
    <row r="33" spans="1:23" ht="18.75">
      <c r="A33" s="323" t="s">
        <v>46</v>
      </c>
      <c r="C33" s="402">
        <v>0</v>
      </c>
      <c r="D33" s="402"/>
      <c r="E33" s="402">
        <v>948387637</v>
      </c>
      <c r="F33" s="402"/>
      <c r="G33" s="402">
        <v>0</v>
      </c>
      <c r="H33" s="402"/>
      <c r="I33" s="402">
        <v>948387637</v>
      </c>
      <c r="K33" s="406">
        <v>-5.1032490176552191E-3</v>
      </c>
      <c r="M33" s="402">
        <v>4949001660</v>
      </c>
      <c r="N33" s="402"/>
      <c r="O33" s="402">
        <v>2212904487</v>
      </c>
      <c r="P33" s="402"/>
      <c r="Q33" s="402">
        <v>-889920136</v>
      </c>
      <c r="R33" s="402"/>
      <c r="S33" s="402">
        <v>6271986011</v>
      </c>
      <c r="U33" s="406">
        <v>5.28208590532835E-2</v>
      </c>
      <c r="V33" s="413"/>
      <c r="W33" s="413"/>
    </row>
    <row r="34" spans="1:23" ht="18.75">
      <c r="A34" s="324" t="s">
        <v>47</v>
      </c>
      <c r="C34" s="402">
        <v>0</v>
      </c>
      <c r="D34" s="402"/>
      <c r="E34" s="402">
        <v>-1968219000</v>
      </c>
      <c r="F34" s="402"/>
      <c r="G34" s="402">
        <v>0</v>
      </c>
      <c r="H34" s="402"/>
      <c r="I34" s="402">
        <v>-1968219000</v>
      </c>
      <c r="K34" s="406">
        <v>1.0590934852391308E-2</v>
      </c>
      <c r="M34" s="402">
        <v>0</v>
      </c>
      <c r="N34" s="402"/>
      <c r="O34" s="402">
        <v>1390994315</v>
      </c>
      <c r="P34" s="402"/>
      <c r="Q34" s="402">
        <v>9780385945</v>
      </c>
      <c r="R34" s="402"/>
      <c r="S34" s="402">
        <v>11171380260</v>
      </c>
      <c r="U34" s="406">
        <v>9.4082145768372247E-2</v>
      </c>
      <c r="V34" s="413"/>
      <c r="W34" s="413"/>
    </row>
    <row r="35" spans="1:23" ht="18.75">
      <c r="A35" s="325" t="s">
        <v>48</v>
      </c>
      <c r="C35" s="402">
        <v>-690</v>
      </c>
      <c r="D35" s="402"/>
      <c r="E35" s="402">
        <v>-8173576945</v>
      </c>
      <c r="F35" s="402"/>
      <c r="G35" s="402">
        <v>0</v>
      </c>
      <c r="H35" s="402"/>
      <c r="I35" s="402">
        <v>-8173577635</v>
      </c>
      <c r="K35" s="406">
        <v>4.3981807026173221E-2</v>
      </c>
      <c r="M35" s="402">
        <v>6877000000</v>
      </c>
      <c r="N35" s="402"/>
      <c r="O35" s="402">
        <v>-14911532288</v>
      </c>
      <c r="P35" s="402"/>
      <c r="Q35" s="402">
        <v>1443752298</v>
      </c>
      <c r="R35" s="402"/>
      <c r="S35" s="402">
        <v>-6590779990</v>
      </c>
      <c r="U35" s="406">
        <v>-5.5505650091124105E-2</v>
      </c>
      <c r="V35" s="413"/>
      <c r="W35" s="413"/>
    </row>
    <row r="36" spans="1:23" ht="18.75">
      <c r="A36" s="326" t="s">
        <v>187</v>
      </c>
      <c r="C36" s="402">
        <v>0</v>
      </c>
      <c r="D36" s="402"/>
      <c r="E36" s="402">
        <v>3301998360</v>
      </c>
      <c r="F36" s="402"/>
      <c r="G36" s="402">
        <v>0</v>
      </c>
      <c r="H36" s="402"/>
      <c r="I36" s="402">
        <v>3301998360</v>
      </c>
      <c r="K36" s="406">
        <v>-1.7767966630473003E-2</v>
      </c>
      <c r="M36" s="402">
        <v>25544950900</v>
      </c>
      <c r="N36" s="402"/>
      <c r="O36" s="402">
        <v>-19266912839</v>
      </c>
      <c r="P36" s="402"/>
      <c r="Q36" s="402">
        <v>-37116984556</v>
      </c>
      <c r="R36" s="402"/>
      <c r="S36" s="402">
        <v>-30838946495</v>
      </c>
      <c r="U36" s="406">
        <v>-0.25971672183376404</v>
      </c>
      <c r="V36" s="413"/>
      <c r="W36" s="413"/>
    </row>
    <row r="37" spans="1:23" ht="18.75">
      <c r="A37" s="327" t="s">
        <v>50</v>
      </c>
      <c r="C37" s="402">
        <v>0</v>
      </c>
      <c r="D37" s="402"/>
      <c r="E37" s="402">
        <v>202456116</v>
      </c>
      <c r="F37" s="402"/>
      <c r="G37" s="402">
        <v>0</v>
      </c>
      <c r="H37" s="402"/>
      <c r="I37" s="402">
        <v>202456116</v>
      </c>
      <c r="K37" s="406">
        <v>-1.089411053863507E-3</v>
      </c>
      <c r="M37" s="402">
        <v>0</v>
      </c>
      <c r="N37" s="402"/>
      <c r="O37" s="402">
        <v>202456116</v>
      </c>
      <c r="P37" s="402"/>
      <c r="Q37" s="402">
        <v>0</v>
      </c>
      <c r="R37" s="402"/>
      <c r="S37" s="402">
        <v>202456116</v>
      </c>
      <c r="U37" s="406">
        <v>1.7050270757868269E-3</v>
      </c>
      <c r="V37" s="413"/>
      <c r="W37" s="413"/>
    </row>
    <row r="38" spans="1:23" ht="18.75">
      <c r="A38" s="328" t="s">
        <v>188</v>
      </c>
      <c r="C38" s="402">
        <v>0</v>
      </c>
      <c r="D38" s="402"/>
      <c r="E38" s="402">
        <v>-13142986547</v>
      </c>
      <c r="F38" s="402"/>
      <c r="G38" s="402">
        <v>0</v>
      </c>
      <c r="H38" s="402"/>
      <c r="I38" s="402">
        <v>-13142986547</v>
      </c>
      <c r="K38" s="406">
        <v>7.0722066134476097E-2</v>
      </c>
      <c r="M38" s="402">
        <v>21500000000</v>
      </c>
      <c r="N38" s="402"/>
      <c r="O38" s="402">
        <v>-20959364718</v>
      </c>
      <c r="P38" s="402"/>
      <c r="Q38" s="402">
        <v>194537726</v>
      </c>
      <c r="R38" s="402"/>
      <c r="S38" s="402">
        <v>735173008</v>
      </c>
      <c r="U38" s="406">
        <v>6.1914152498492338E-3</v>
      </c>
      <c r="V38" s="413"/>
      <c r="W38" s="413"/>
    </row>
    <row r="39" spans="1:23" ht="18.75">
      <c r="A39" s="329" t="s">
        <v>189</v>
      </c>
      <c r="C39" s="402">
        <v>0</v>
      </c>
      <c r="D39" s="402"/>
      <c r="E39" s="402">
        <v>-16493713581</v>
      </c>
      <c r="F39" s="402"/>
      <c r="G39" s="402">
        <v>0</v>
      </c>
      <c r="H39" s="402"/>
      <c r="I39" s="402">
        <v>-16493713581</v>
      </c>
      <c r="K39" s="406">
        <v>8.875224048257474E-2</v>
      </c>
      <c r="M39" s="402">
        <v>0</v>
      </c>
      <c r="N39" s="402"/>
      <c r="O39" s="402">
        <v>-11884378480</v>
      </c>
      <c r="P39" s="402"/>
      <c r="Q39" s="402">
        <v>-1904724829</v>
      </c>
      <c r="R39" s="402"/>
      <c r="S39" s="402">
        <v>-13789103309</v>
      </c>
      <c r="U39" s="406">
        <v>-0.11612785504917385</v>
      </c>
      <c r="V39" s="413"/>
      <c r="W39" s="413"/>
    </row>
    <row r="40" spans="1:23" ht="30">
      <c r="A40" s="330" t="s">
        <v>53</v>
      </c>
      <c r="C40" s="402">
        <v>0</v>
      </c>
      <c r="D40" s="402"/>
      <c r="E40" s="402">
        <v>-13916700</v>
      </c>
      <c r="F40" s="402"/>
      <c r="G40" s="402">
        <v>0</v>
      </c>
      <c r="H40" s="402"/>
      <c r="I40" s="402">
        <v>-13916700</v>
      </c>
      <c r="K40" s="406">
        <v>7.4885397946201178E-5</v>
      </c>
      <c r="M40" s="402">
        <v>150000000</v>
      </c>
      <c r="N40" s="402"/>
      <c r="O40" s="402">
        <v>9308283364</v>
      </c>
      <c r="P40" s="402"/>
      <c r="Q40" s="402">
        <v>84263375</v>
      </c>
      <c r="R40" s="402"/>
      <c r="S40" s="402">
        <v>9542546739</v>
      </c>
      <c r="U40" s="406">
        <v>8.0364579166165032E-2</v>
      </c>
      <c r="V40" s="413"/>
      <c r="W40" s="413"/>
    </row>
    <row r="41" spans="1:23" ht="18.75">
      <c r="A41" s="331" t="s">
        <v>54</v>
      </c>
      <c r="C41" s="402">
        <v>0</v>
      </c>
      <c r="D41" s="402"/>
      <c r="E41" s="402">
        <v>-1944415545</v>
      </c>
      <c r="F41" s="402"/>
      <c r="G41" s="402">
        <v>0</v>
      </c>
      <c r="H41" s="402"/>
      <c r="I41" s="402">
        <v>-1944415545</v>
      </c>
      <c r="K41" s="406">
        <v>1.046284908491989E-2</v>
      </c>
      <c r="M41" s="402">
        <v>0</v>
      </c>
      <c r="N41" s="402"/>
      <c r="O41" s="402">
        <v>-1944415545</v>
      </c>
      <c r="P41" s="402"/>
      <c r="Q41" s="402">
        <v>0</v>
      </c>
      <c r="R41" s="402"/>
      <c r="S41" s="402">
        <v>-1944415545</v>
      </c>
      <c r="U41" s="406">
        <v>-1.6375307480490237E-2</v>
      </c>
      <c r="V41" s="413"/>
      <c r="W41" s="413"/>
    </row>
    <row r="42" spans="1:23" ht="30">
      <c r="A42" s="332" t="s">
        <v>55</v>
      </c>
      <c r="C42" s="402">
        <v>0</v>
      </c>
      <c r="D42" s="402"/>
      <c r="E42" s="402">
        <v>-31042</v>
      </c>
      <c r="F42" s="402"/>
      <c r="G42" s="402">
        <v>0</v>
      </c>
      <c r="H42" s="402"/>
      <c r="I42" s="402">
        <v>-31042</v>
      </c>
      <c r="K42" s="406">
        <v>1.6703618839566686E-7</v>
      </c>
      <c r="M42" s="402">
        <v>0</v>
      </c>
      <c r="N42" s="402"/>
      <c r="O42" s="402">
        <v>-90186310</v>
      </c>
      <c r="P42" s="402"/>
      <c r="Q42" s="402">
        <v>0</v>
      </c>
      <c r="R42" s="402"/>
      <c r="S42" s="402">
        <v>-90186310</v>
      </c>
      <c r="U42" s="406">
        <v>-7.5952311766814813E-4</v>
      </c>
      <c r="V42" s="413"/>
      <c r="W42" s="413"/>
    </row>
    <row r="43" spans="1:23" ht="18.75">
      <c r="A43" s="333" t="s">
        <v>57</v>
      </c>
      <c r="C43" s="402">
        <v>0</v>
      </c>
      <c r="D43" s="402"/>
      <c r="E43" s="402">
        <v>-5699523573</v>
      </c>
      <c r="F43" s="402"/>
      <c r="G43" s="402">
        <v>0</v>
      </c>
      <c r="H43" s="402"/>
      <c r="I43" s="402">
        <v>-5699523573</v>
      </c>
      <c r="K43" s="406">
        <v>3.0668986962991182E-2</v>
      </c>
      <c r="M43" s="402">
        <v>165849054</v>
      </c>
      <c r="N43" s="402"/>
      <c r="O43" s="402">
        <v>-6837417189</v>
      </c>
      <c r="P43" s="402"/>
      <c r="Q43" s="402">
        <v>0</v>
      </c>
      <c r="R43" s="402"/>
      <c r="S43" s="402">
        <v>-6671568135</v>
      </c>
      <c r="U43" s="406">
        <v>-5.6186024571031598E-2</v>
      </c>
      <c r="V43" s="413"/>
      <c r="W43" s="413"/>
    </row>
    <row r="44" spans="1:23" ht="18.75">
      <c r="A44" s="334" t="s">
        <v>58</v>
      </c>
      <c r="C44" s="402">
        <v>0</v>
      </c>
      <c r="D44" s="402"/>
      <c r="E44" s="402">
        <v>-2406364214</v>
      </c>
      <c r="F44" s="402"/>
      <c r="G44" s="402">
        <v>3514648375</v>
      </c>
      <c r="H44" s="402"/>
      <c r="I44" s="402">
        <v>1108284161</v>
      </c>
      <c r="K44" s="406">
        <v>-5.9636480224447381E-3</v>
      </c>
      <c r="M44" s="402">
        <v>15046673152</v>
      </c>
      <c r="N44" s="402"/>
      <c r="O44" s="402">
        <v>2443565666</v>
      </c>
      <c r="P44" s="402"/>
      <c r="Q44" s="402">
        <v>3514648375</v>
      </c>
      <c r="R44" s="402"/>
      <c r="S44" s="402">
        <v>21004887193</v>
      </c>
      <c r="U44" s="406">
        <v>0.17689710785478546</v>
      </c>
      <c r="V44" s="413"/>
      <c r="W44" s="413"/>
    </row>
    <row r="45" spans="1:23" ht="18.75">
      <c r="A45" s="335" t="s">
        <v>160</v>
      </c>
      <c r="C45" s="402">
        <v>0</v>
      </c>
      <c r="D45" s="402">
        <v>0</v>
      </c>
      <c r="E45" s="402">
        <v>0</v>
      </c>
      <c r="F45" s="402">
        <v>0</v>
      </c>
      <c r="G45" s="402">
        <v>0</v>
      </c>
      <c r="H45" s="402">
        <v>0</v>
      </c>
      <c r="I45" s="402">
        <v>0</v>
      </c>
      <c r="J45" s="402">
        <v>0</v>
      </c>
      <c r="K45" s="402">
        <v>0</v>
      </c>
      <c r="L45" s="1"/>
      <c r="M45" s="402">
        <v>0</v>
      </c>
      <c r="N45" s="402"/>
      <c r="O45" s="402">
        <v>0</v>
      </c>
      <c r="P45" s="402"/>
      <c r="Q45" s="402">
        <v>-2282414233</v>
      </c>
      <c r="R45" s="402"/>
      <c r="S45" s="402">
        <v>-2282414233</v>
      </c>
      <c r="U45" s="406">
        <v>-1.9221835044124936E-2</v>
      </c>
      <c r="V45" s="413"/>
      <c r="W45" s="413"/>
    </row>
    <row r="46" spans="1:23" ht="18.75">
      <c r="A46" s="336" t="s">
        <v>161</v>
      </c>
      <c r="C46" s="402">
        <v>0</v>
      </c>
      <c r="D46" s="402">
        <v>0</v>
      </c>
      <c r="E46" s="402">
        <v>0</v>
      </c>
      <c r="F46" s="402">
        <v>0</v>
      </c>
      <c r="G46" s="402">
        <v>0</v>
      </c>
      <c r="H46" s="402">
        <v>0</v>
      </c>
      <c r="I46" s="402">
        <v>0</v>
      </c>
      <c r="J46" s="402">
        <v>0</v>
      </c>
      <c r="K46" s="402">
        <v>0</v>
      </c>
      <c r="L46" s="1"/>
      <c r="M46" s="402">
        <v>0</v>
      </c>
      <c r="N46" s="402"/>
      <c r="O46" s="402">
        <v>0</v>
      </c>
      <c r="P46" s="402"/>
      <c r="Q46" s="402">
        <v>12188325509</v>
      </c>
      <c r="R46" s="402"/>
      <c r="S46" s="402">
        <v>12188325509</v>
      </c>
      <c r="U46" s="406">
        <v>0.10264656564560518</v>
      </c>
      <c r="V46" s="413"/>
      <c r="W46" s="413"/>
    </row>
    <row r="47" spans="1:23" ht="30">
      <c r="A47" s="337" t="s">
        <v>20</v>
      </c>
      <c r="C47" s="402">
        <v>0</v>
      </c>
      <c r="D47" s="402">
        <v>0</v>
      </c>
      <c r="E47" s="402">
        <v>0</v>
      </c>
      <c r="F47" s="402">
        <v>0</v>
      </c>
      <c r="G47" s="402">
        <v>0</v>
      </c>
      <c r="H47" s="402">
        <v>0</v>
      </c>
      <c r="I47" s="402">
        <v>0</v>
      </c>
      <c r="J47" s="402">
        <v>0</v>
      </c>
      <c r="K47" s="402">
        <v>0</v>
      </c>
      <c r="L47" s="1"/>
      <c r="M47" s="402">
        <v>0</v>
      </c>
      <c r="N47" s="402"/>
      <c r="O47" s="402">
        <v>-183077</v>
      </c>
      <c r="P47" s="402"/>
      <c r="Q47" s="402">
        <v>0</v>
      </c>
      <c r="R47" s="402"/>
      <c r="S47" s="402">
        <v>-183077</v>
      </c>
      <c r="U47" s="406">
        <v>-1.5418217444901734E-6</v>
      </c>
      <c r="V47" s="413"/>
      <c r="W47" s="413"/>
    </row>
    <row r="48" spans="1:23" ht="18.75">
      <c r="A48" s="338" t="s">
        <v>190</v>
      </c>
      <c r="C48" s="402">
        <v>0</v>
      </c>
      <c r="D48" s="402">
        <v>0</v>
      </c>
      <c r="E48" s="402">
        <v>0</v>
      </c>
      <c r="F48" s="402">
        <v>0</v>
      </c>
      <c r="G48" s="402">
        <v>0</v>
      </c>
      <c r="H48" s="402">
        <v>0</v>
      </c>
      <c r="I48" s="402">
        <v>0</v>
      </c>
      <c r="J48" s="402">
        <v>0</v>
      </c>
      <c r="K48" s="402">
        <v>0</v>
      </c>
      <c r="L48" s="1"/>
      <c r="M48" s="402">
        <v>0</v>
      </c>
      <c r="N48" s="402"/>
      <c r="O48" s="402">
        <v>0</v>
      </c>
      <c r="P48" s="402"/>
      <c r="Q48" s="402">
        <v>-4882085198</v>
      </c>
      <c r="R48" s="402"/>
      <c r="S48" s="402">
        <v>-4882085198</v>
      </c>
      <c r="U48" s="406">
        <v>-4.1115514874779539E-2</v>
      </c>
      <c r="V48" s="413"/>
      <c r="W48" s="413"/>
    </row>
    <row r="49" spans="1:23" ht="30">
      <c r="A49" s="339" t="s">
        <v>21</v>
      </c>
      <c r="C49" s="402">
        <v>0</v>
      </c>
      <c r="D49" s="402">
        <v>0</v>
      </c>
      <c r="E49" s="402">
        <v>0</v>
      </c>
      <c r="F49" s="402">
        <v>0</v>
      </c>
      <c r="G49" s="402">
        <v>0</v>
      </c>
      <c r="H49" s="402">
        <v>0</v>
      </c>
      <c r="I49" s="402">
        <v>0</v>
      </c>
      <c r="J49" s="402">
        <v>0</v>
      </c>
      <c r="K49" s="402">
        <v>0</v>
      </c>
      <c r="L49" s="1"/>
      <c r="M49" s="402">
        <v>0</v>
      </c>
      <c r="N49" s="402"/>
      <c r="O49" s="402">
        <v>-370512</v>
      </c>
      <c r="P49" s="402"/>
      <c r="Q49" s="402">
        <v>0</v>
      </c>
      <c r="R49" s="402"/>
      <c r="S49" s="402">
        <v>-370512</v>
      </c>
      <c r="U49" s="406">
        <v>-3.1203453093209039E-6</v>
      </c>
      <c r="V49" s="413"/>
      <c r="W49" s="413"/>
    </row>
    <row r="50" spans="1:23" ht="18.75">
      <c r="A50" s="340" t="s">
        <v>163</v>
      </c>
      <c r="C50" s="402">
        <v>0</v>
      </c>
      <c r="D50" s="402">
        <v>0</v>
      </c>
      <c r="E50" s="402">
        <v>0</v>
      </c>
      <c r="F50" s="402">
        <v>0</v>
      </c>
      <c r="G50" s="402">
        <v>0</v>
      </c>
      <c r="H50" s="402">
        <v>0</v>
      </c>
      <c r="I50" s="402">
        <v>0</v>
      </c>
      <c r="J50" s="402">
        <v>0</v>
      </c>
      <c r="K50" s="402">
        <v>0</v>
      </c>
      <c r="L50" s="1"/>
      <c r="M50" s="402">
        <v>0</v>
      </c>
      <c r="N50" s="402"/>
      <c r="O50" s="402">
        <v>0</v>
      </c>
      <c r="P50" s="402"/>
      <c r="Q50" s="402">
        <v>2879205764</v>
      </c>
      <c r="R50" s="402"/>
      <c r="S50" s="402">
        <v>2879205764</v>
      </c>
      <c r="U50" s="406">
        <v>2.4247841366182767E-2</v>
      </c>
      <c r="V50" s="413"/>
      <c r="W50" s="413"/>
    </row>
    <row r="51" spans="1:23" ht="18.75">
      <c r="A51" s="341" t="s">
        <v>116</v>
      </c>
      <c r="C51" s="402">
        <v>0</v>
      </c>
      <c r="D51" s="402">
        <v>0</v>
      </c>
      <c r="E51" s="402">
        <v>0</v>
      </c>
      <c r="F51" s="402">
        <v>0</v>
      </c>
      <c r="G51" s="402">
        <v>0</v>
      </c>
      <c r="H51" s="402">
        <v>0</v>
      </c>
      <c r="I51" s="402">
        <v>0</v>
      </c>
      <c r="J51" s="402">
        <v>0</v>
      </c>
      <c r="K51" s="402">
        <v>0</v>
      </c>
      <c r="L51" s="1"/>
      <c r="M51" s="402">
        <v>0</v>
      </c>
      <c r="N51" s="402"/>
      <c r="O51" s="402">
        <v>0</v>
      </c>
      <c r="P51" s="402"/>
      <c r="Q51" s="402">
        <v>-23109</v>
      </c>
      <c r="R51" s="402"/>
      <c r="S51" s="402">
        <v>-23109</v>
      </c>
      <c r="U51" s="406">
        <v>-1.9461733966267425E-7</v>
      </c>
      <c r="V51" s="413"/>
      <c r="W51" s="413"/>
    </row>
    <row r="52" spans="1:23" ht="18.75">
      <c r="A52" s="342" t="s">
        <v>116</v>
      </c>
      <c r="C52" s="402">
        <v>0</v>
      </c>
      <c r="D52" s="402">
        <v>0</v>
      </c>
      <c r="E52" s="402">
        <v>0</v>
      </c>
      <c r="F52" s="402">
        <v>0</v>
      </c>
      <c r="G52" s="402">
        <v>0</v>
      </c>
      <c r="H52" s="402">
        <v>0</v>
      </c>
      <c r="I52" s="402">
        <v>0</v>
      </c>
      <c r="J52" s="402">
        <v>0</v>
      </c>
      <c r="K52" s="402">
        <v>0</v>
      </c>
      <c r="L52" s="1"/>
      <c r="M52" s="402">
        <v>1018120</v>
      </c>
      <c r="N52" s="402"/>
      <c r="O52" s="402">
        <v>0</v>
      </c>
      <c r="P52" s="402"/>
      <c r="Q52" s="402">
        <v>105757215</v>
      </c>
      <c r="R52" s="402"/>
      <c r="S52" s="402">
        <v>106775335</v>
      </c>
      <c r="U52" s="406">
        <v>8.9923110646461686E-4</v>
      </c>
      <c r="V52" s="413"/>
      <c r="W52" s="413"/>
    </row>
    <row r="53" spans="1:23" ht="18.75">
      <c r="A53" s="343" t="s">
        <v>165</v>
      </c>
      <c r="C53" s="402">
        <v>0</v>
      </c>
      <c r="D53" s="402">
        <v>0</v>
      </c>
      <c r="E53" s="402">
        <v>0</v>
      </c>
      <c r="F53" s="402">
        <v>0</v>
      </c>
      <c r="G53" s="402">
        <v>0</v>
      </c>
      <c r="H53" s="402">
        <v>0</v>
      </c>
      <c r="I53" s="402">
        <v>0</v>
      </c>
      <c r="J53" s="402">
        <v>0</v>
      </c>
      <c r="K53" s="402">
        <v>0</v>
      </c>
      <c r="L53" s="1"/>
      <c r="M53" s="402">
        <v>0</v>
      </c>
      <c r="N53" s="402"/>
      <c r="O53" s="402">
        <v>0</v>
      </c>
      <c r="P53" s="402"/>
      <c r="Q53" s="402">
        <v>3167704000</v>
      </c>
      <c r="R53" s="402"/>
      <c r="S53" s="402">
        <v>3167704000</v>
      </c>
      <c r="U53" s="406">
        <v>2.6677490385512655E-2</v>
      </c>
      <c r="V53" s="413"/>
      <c r="W53" s="413"/>
    </row>
    <row r="54" spans="1:23" ht="30">
      <c r="A54" s="344" t="s">
        <v>118</v>
      </c>
      <c r="C54" s="402">
        <v>0</v>
      </c>
      <c r="D54" s="402">
        <v>0</v>
      </c>
      <c r="E54" s="402">
        <v>0</v>
      </c>
      <c r="F54" s="402">
        <v>0</v>
      </c>
      <c r="G54" s="402">
        <v>0</v>
      </c>
      <c r="H54" s="402">
        <v>0</v>
      </c>
      <c r="I54" s="402">
        <v>0</v>
      </c>
      <c r="J54" s="402">
        <v>0</v>
      </c>
      <c r="K54" s="402">
        <v>0</v>
      </c>
      <c r="L54" s="1"/>
      <c r="M54" s="402">
        <v>139922860</v>
      </c>
      <c r="N54" s="402"/>
      <c r="O54" s="402">
        <v>0</v>
      </c>
      <c r="P54" s="402"/>
      <c r="Q54" s="402">
        <v>2175918246</v>
      </c>
      <c r="R54" s="402"/>
      <c r="S54" s="402">
        <v>2315841106</v>
      </c>
      <c r="U54" s="406">
        <v>1.9503346537331136E-2</v>
      </c>
      <c r="V54" s="413"/>
      <c r="W54" s="413"/>
    </row>
    <row r="55" spans="1:23" ht="30">
      <c r="A55" s="345" t="s">
        <v>166</v>
      </c>
      <c r="C55" s="402">
        <v>0</v>
      </c>
      <c r="D55" s="402">
        <v>0</v>
      </c>
      <c r="E55" s="402">
        <v>0</v>
      </c>
      <c r="F55" s="402">
        <v>0</v>
      </c>
      <c r="G55" s="402">
        <v>0</v>
      </c>
      <c r="H55" s="402">
        <v>0</v>
      </c>
      <c r="I55" s="402">
        <v>0</v>
      </c>
      <c r="J55" s="402">
        <v>0</v>
      </c>
      <c r="K55" s="402">
        <v>0</v>
      </c>
      <c r="L55" s="1"/>
      <c r="M55" s="402">
        <v>0</v>
      </c>
      <c r="N55" s="402"/>
      <c r="O55" s="402">
        <v>0</v>
      </c>
      <c r="P55" s="402"/>
      <c r="Q55" s="402">
        <v>1909073730</v>
      </c>
      <c r="R55" s="402"/>
      <c r="S55" s="402">
        <v>1909073730</v>
      </c>
      <c r="U55" s="406">
        <v>1.6077668897507398E-2</v>
      </c>
      <c r="V55" s="413"/>
      <c r="W55" s="413"/>
    </row>
    <row r="56" spans="1:23" ht="18.75">
      <c r="A56" s="346" t="s">
        <v>120</v>
      </c>
      <c r="C56" s="402">
        <v>0</v>
      </c>
      <c r="D56" s="402">
        <v>0</v>
      </c>
      <c r="E56" s="402">
        <v>0</v>
      </c>
      <c r="F56" s="402">
        <v>0</v>
      </c>
      <c r="G56" s="402">
        <v>0</v>
      </c>
      <c r="H56" s="402">
        <v>0</v>
      </c>
      <c r="I56" s="402">
        <v>0</v>
      </c>
      <c r="J56" s="402">
        <v>0</v>
      </c>
      <c r="K56" s="402">
        <v>0</v>
      </c>
      <c r="L56" s="1"/>
      <c r="M56" s="402">
        <v>10075855000</v>
      </c>
      <c r="N56" s="402"/>
      <c r="O56" s="402">
        <v>0</v>
      </c>
      <c r="P56" s="402"/>
      <c r="Q56" s="402">
        <v>9486781705</v>
      </c>
      <c r="R56" s="402"/>
      <c r="S56" s="402">
        <v>19562636705</v>
      </c>
      <c r="U56" s="406">
        <v>0.16475088979681007</v>
      </c>
      <c r="V56" s="413"/>
      <c r="W56" s="413"/>
    </row>
    <row r="57" spans="1:23" ht="18.75">
      <c r="A57" s="347" t="s">
        <v>167</v>
      </c>
      <c r="C57" s="402">
        <v>0</v>
      </c>
      <c r="D57" s="402">
        <v>0</v>
      </c>
      <c r="E57" s="402">
        <v>0</v>
      </c>
      <c r="F57" s="402">
        <v>0</v>
      </c>
      <c r="G57" s="402">
        <v>0</v>
      </c>
      <c r="H57" s="402">
        <v>0</v>
      </c>
      <c r="I57" s="402">
        <v>0</v>
      </c>
      <c r="J57" s="402">
        <v>0</v>
      </c>
      <c r="K57" s="402">
        <v>0</v>
      </c>
      <c r="L57" s="1"/>
      <c r="M57" s="402">
        <v>0</v>
      </c>
      <c r="N57" s="402"/>
      <c r="O57" s="402">
        <v>0</v>
      </c>
      <c r="P57" s="402"/>
      <c r="Q57" s="402">
        <v>-857381267</v>
      </c>
      <c r="R57" s="402"/>
      <c r="S57" s="402">
        <v>-857381267</v>
      </c>
      <c r="U57" s="406">
        <v>-7.2206179955927562E-3</v>
      </c>
      <c r="V57" s="413"/>
      <c r="W57" s="413"/>
    </row>
    <row r="58" spans="1:23" ht="18.75">
      <c r="A58" s="348" t="s">
        <v>168</v>
      </c>
      <c r="C58" s="402">
        <v>0</v>
      </c>
      <c r="D58" s="402">
        <v>0</v>
      </c>
      <c r="E58" s="402">
        <v>0</v>
      </c>
      <c r="F58" s="402">
        <v>0</v>
      </c>
      <c r="G58" s="402">
        <v>0</v>
      </c>
      <c r="H58" s="402">
        <v>0</v>
      </c>
      <c r="I58" s="402">
        <v>0</v>
      </c>
      <c r="J58" s="402">
        <v>0</v>
      </c>
      <c r="K58" s="402">
        <v>0</v>
      </c>
      <c r="L58" s="1"/>
      <c r="M58" s="402">
        <v>0</v>
      </c>
      <c r="N58" s="402"/>
      <c r="O58" s="402">
        <v>0</v>
      </c>
      <c r="P58" s="402"/>
      <c r="Q58" s="402">
        <v>33245080278</v>
      </c>
      <c r="R58" s="402"/>
      <c r="S58" s="402">
        <v>33245080278</v>
      </c>
      <c r="U58" s="406">
        <v>0.27998048728099006</v>
      </c>
      <c r="V58" s="413"/>
      <c r="W58" s="413"/>
    </row>
    <row r="59" spans="1:23" ht="30">
      <c r="A59" s="349" t="s">
        <v>169</v>
      </c>
      <c r="C59" s="402">
        <v>0</v>
      </c>
      <c r="D59" s="402">
        <v>0</v>
      </c>
      <c r="E59" s="402">
        <v>0</v>
      </c>
      <c r="F59" s="402">
        <v>0</v>
      </c>
      <c r="G59" s="402">
        <v>0</v>
      </c>
      <c r="H59" s="402">
        <v>0</v>
      </c>
      <c r="I59" s="402">
        <v>0</v>
      </c>
      <c r="J59" s="402">
        <v>0</v>
      </c>
      <c r="K59" s="402">
        <v>0</v>
      </c>
      <c r="L59" s="1"/>
      <c r="M59" s="402">
        <v>0</v>
      </c>
      <c r="N59" s="402"/>
      <c r="O59" s="402">
        <v>0</v>
      </c>
      <c r="P59" s="402"/>
      <c r="Q59" s="402">
        <v>-8828034440</v>
      </c>
      <c r="R59" s="402"/>
      <c r="S59" s="402">
        <v>-8828034440</v>
      </c>
      <c r="U59" s="406">
        <v>-7.4347162454596313E-2</v>
      </c>
      <c r="V59" s="413"/>
      <c r="W59" s="413"/>
    </row>
    <row r="60" spans="1:23" ht="18.75">
      <c r="A60" s="350" t="s">
        <v>129</v>
      </c>
      <c r="C60" s="402">
        <v>0</v>
      </c>
      <c r="D60" s="402">
        <v>0</v>
      </c>
      <c r="E60" s="402">
        <v>0</v>
      </c>
      <c r="F60" s="402">
        <v>0</v>
      </c>
      <c r="G60" s="402">
        <v>0</v>
      </c>
      <c r="H60" s="402">
        <v>0</v>
      </c>
      <c r="I60" s="402">
        <v>0</v>
      </c>
      <c r="J60" s="402">
        <v>0</v>
      </c>
      <c r="K60" s="402">
        <v>0</v>
      </c>
      <c r="L60" s="1"/>
      <c r="M60" s="402">
        <v>15311912000</v>
      </c>
      <c r="N60" s="402"/>
      <c r="O60" s="402">
        <v>0</v>
      </c>
      <c r="P60" s="402"/>
      <c r="Q60" s="402">
        <v>22136577182</v>
      </c>
      <c r="R60" s="402"/>
      <c r="S60" s="402">
        <v>37448489182</v>
      </c>
      <c r="U60" s="406">
        <v>0.31538038595297402</v>
      </c>
      <c r="V60" s="413"/>
      <c r="W60" s="413"/>
    </row>
    <row r="61" spans="1:23" ht="18.75">
      <c r="A61" s="351" t="s">
        <v>170</v>
      </c>
      <c r="C61" s="402">
        <v>0</v>
      </c>
      <c r="D61" s="402">
        <v>0</v>
      </c>
      <c r="E61" s="402">
        <v>0</v>
      </c>
      <c r="F61" s="402">
        <v>0</v>
      </c>
      <c r="G61" s="402">
        <v>0</v>
      </c>
      <c r="H61" s="402">
        <v>0</v>
      </c>
      <c r="I61" s="402">
        <v>0</v>
      </c>
      <c r="J61" s="402">
        <v>0</v>
      </c>
      <c r="K61" s="402">
        <v>0</v>
      </c>
      <c r="L61" s="1"/>
      <c r="M61" s="402">
        <v>0</v>
      </c>
      <c r="N61" s="402"/>
      <c r="O61" s="402">
        <v>0</v>
      </c>
      <c r="P61" s="402"/>
      <c r="Q61" s="402">
        <v>-3929839431</v>
      </c>
      <c r="R61" s="402"/>
      <c r="S61" s="402">
        <v>-3929839431</v>
      </c>
      <c r="U61" s="406">
        <v>-3.3095975393253603E-2</v>
      </c>
      <c r="V61" s="413"/>
      <c r="W61" s="413"/>
    </row>
    <row r="62" spans="1:23" ht="18.75">
      <c r="A62" s="352" t="s">
        <v>191</v>
      </c>
      <c r="C62" s="402">
        <v>0</v>
      </c>
      <c r="D62" s="402">
        <v>0</v>
      </c>
      <c r="E62" s="402">
        <v>0</v>
      </c>
      <c r="F62" s="402">
        <v>0</v>
      </c>
      <c r="G62" s="402">
        <v>0</v>
      </c>
      <c r="H62" s="402">
        <v>0</v>
      </c>
      <c r="I62" s="402">
        <v>0</v>
      </c>
      <c r="J62" s="402">
        <v>0</v>
      </c>
      <c r="K62" s="402">
        <v>0</v>
      </c>
      <c r="L62" s="1"/>
      <c r="M62" s="402">
        <v>8320</v>
      </c>
      <c r="N62" s="402"/>
      <c r="O62" s="402">
        <v>0</v>
      </c>
      <c r="P62" s="402"/>
      <c r="Q62" s="402">
        <v>0</v>
      </c>
      <c r="R62" s="402"/>
      <c r="S62" s="402">
        <v>8320</v>
      </c>
      <c r="U62" s="406">
        <v>7.0068642779585873E-8</v>
      </c>
      <c r="V62" s="413"/>
      <c r="W62" s="413"/>
    </row>
    <row r="63" spans="1:23" ht="18.75">
      <c r="A63" s="353" t="s">
        <v>171</v>
      </c>
      <c r="C63" s="402">
        <v>0</v>
      </c>
      <c r="D63" s="402">
        <v>0</v>
      </c>
      <c r="E63" s="402">
        <v>0</v>
      </c>
      <c r="F63" s="402">
        <v>0</v>
      </c>
      <c r="G63" s="402">
        <v>0</v>
      </c>
      <c r="H63" s="402">
        <v>0</v>
      </c>
      <c r="I63" s="402">
        <v>0</v>
      </c>
      <c r="J63" s="402">
        <v>0</v>
      </c>
      <c r="K63" s="402">
        <v>0</v>
      </c>
      <c r="L63" s="1"/>
      <c r="M63" s="402">
        <v>0</v>
      </c>
      <c r="N63" s="402"/>
      <c r="O63" s="402">
        <v>0</v>
      </c>
      <c r="P63" s="402"/>
      <c r="Q63" s="402">
        <v>10259504473</v>
      </c>
      <c r="R63" s="402"/>
      <c r="S63" s="402">
        <v>10259504473</v>
      </c>
      <c r="U63" s="406">
        <v>8.6402590626706771E-2</v>
      </c>
      <c r="V63" s="413"/>
      <c r="W63" s="413"/>
    </row>
    <row r="64" spans="1:23" ht="18.75">
      <c r="A64" s="354" t="s">
        <v>172</v>
      </c>
      <c r="C64" s="402">
        <v>0</v>
      </c>
      <c r="D64" s="402">
        <v>0</v>
      </c>
      <c r="E64" s="402">
        <v>0</v>
      </c>
      <c r="F64" s="402">
        <v>0</v>
      </c>
      <c r="G64" s="402">
        <v>0</v>
      </c>
      <c r="H64" s="402">
        <v>0</v>
      </c>
      <c r="I64" s="402">
        <v>0</v>
      </c>
      <c r="J64" s="402">
        <v>0</v>
      </c>
      <c r="K64" s="402">
        <v>0</v>
      </c>
      <c r="L64" s="1"/>
      <c r="M64" s="402">
        <v>0</v>
      </c>
      <c r="N64" s="402"/>
      <c r="O64" s="402">
        <v>0</v>
      </c>
      <c r="P64" s="402"/>
      <c r="Q64" s="402">
        <v>-47359566550</v>
      </c>
      <c r="R64" s="402"/>
      <c r="S64" s="402">
        <v>-47359566550</v>
      </c>
      <c r="U64" s="406">
        <v>-0.3988486238927853</v>
      </c>
      <c r="V64" s="413"/>
      <c r="W64" s="413"/>
    </row>
    <row r="65" spans="1:23" ht="18.75">
      <c r="A65" s="355" t="s">
        <v>173</v>
      </c>
      <c r="C65" s="402">
        <v>0</v>
      </c>
      <c r="D65" s="402">
        <v>0</v>
      </c>
      <c r="E65" s="402">
        <v>0</v>
      </c>
      <c r="F65" s="402">
        <v>0</v>
      </c>
      <c r="G65" s="402">
        <v>0</v>
      </c>
      <c r="H65" s="402">
        <v>0</v>
      </c>
      <c r="I65" s="402">
        <v>0</v>
      </c>
      <c r="J65" s="402">
        <v>0</v>
      </c>
      <c r="K65" s="402">
        <v>0</v>
      </c>
      <c r="L65" s="1"/>
      <c r="M65" s="402">
        <v>0</v>
      </c>
      <c r="N65" s="402"/>
      <c r="O65" s="402">
        <v>0</v>
      </c>
      <c r="P65" s="402"/>
      <c r="Q65" s="402">
        <v>-2255264033</v>
      </c>
      <c r="R65" s="402"/>
      <c r="S65" s="402">
        <v>-2255264033</v>
      </c>
      <c r="U65" s="406">
        <v>-1.8993183882442928E-2</v>
      </c>
      <c r="V65" s="413"/>
      <c r="W65" s="413"/>
    </row>
    <row r="66" spans="1:23" ht="18.75">
      <c r="A66" s="356" t="s">
        <v>134</v>
      </c>
      <c r="C66" s="402">
        <v>0</v>
      </c>
      <c r="D66" s="402">
        <v>0</v>
      </c>
      <c r="E66" s="402">
        <v>0</v>
      </c>
      <c r="F66" s="402">
        <v>0</v>
      </c>
      <c r="G66" s="402">
        <v>0</v>
      </c>
      <c r="H66" s="402">
        <v>0</v>
      </c>
      <c r="I66" s="402">
        <v>0</v>
      </c>
      <c r="J66" s="402">
        <v>0</v>
      </c>
      <c r="K66" s="402">
        <v>0</v>
      </c>
      <c r="L66" s="1"/>
      <c r="M66" s="402">
        <v>3100558240</v>
      </c>
      <c r="N66" s="402"/>
      <c r="O66" s="402">
        <v>0</v>
      </c>
      <c r="P66" s="402"/>
      <c r="Q66" s="402">
        <v>1906415649</v>
      </c>
      <c r="R66" s="402"/>
      <c r="S66" s="402">
        <v>5006973889</v>
      </c>
      <c r="U66" s="406">
        <v>4.216729144652101E-2</v>
      </c>
      <c r="V66" s="413"/>
      <c r="W66" s="413"/>
    </row>
    <row r="67" spans="1:23" ht="18.75">
      <c r="A67" s="357" t="s">
        <v>137</v>
      </c>
      <c r="C67" s="402">
        <v>0</v>
      </c>
      <c r="D67" s="402">
        <v>0</v>
      </c>
      <c r="E67" s="402">
        <v>0</v>
      </c>
      <c r="F67" s="402">
        <v>0</v>
      </c>
      <c r="G67" s="402">
        <v>0</v>
      </c>
      <c r="H67" s="402">
        <v>0</v>
      </c>
      <c r="I67" s="402">
        <v>0</v>
      </c>
      <c r="J67" s="402">
        <v>0</v>
      </c>
      <c r="K67" s="402">
        <v>0</v>
      </c>
      <c r="L67" s="1"/>
      <c r="M67" s="402">
        <v>9000000000</v>
      </c>
      <c r="N67" s="402"/>
      <c r="O67" s="402">
        <v>0</v>
      </c>
      <c r="P67" s="402"/>
      <c r="Q67" s="402">
        <v>15079082518</v>
      </c>
      <c r="R67" s="402"/>
      <c r="S67" s="402">
        <v>24079082518</v>
      </c>
      <c r="U67" s="406">
        <v>0.20278709512186455</v>
      </c>
      <c r="V67" s="413"/>
      <c r="W67" s="413"/>
    </row>
    <row r="68" spans="1:23" ht="18.75">
      <c r="A68" s="358" t="s">
        <v>192</v>
      </c>
      <c r="C68" s="402">
        <v>0</v>
      </c>
      <c r="D68" s="402">
        <v>0</v>
      </c>
      <c r="E68" s="402">
        <v>0</v>
      </c>
      <c r="F68" s="402">
        <v>0</v>
      </c>
      <c r="G68" s="402">
        <v>0</v>
      </c>
      <c r="H68" s="402">
        <v>0</v>
      </c>
      <c r="I68" s="402">
        <v>0</v>
      </c>
      <c r="J68" s="402">
        <v>0</v>
      </c>
      <c r="K68" s="402">
        <v>0</v>
      </c>
      <c r="L68" s="1"/>
      <c r="M68" s="402">
        <v>2959</v>
      </c>
      <c r="N68" s="402"/>
      <c r="O68" s="402">
        <v>0</v>
      </c>
      <c r="P68" s="402"/>
      <c r="Q68" s="402">
        <v>0</v>
      </c>
      <c r="R68" s="402"/>
      <c r="S68" s="402">
        <v>2959</v>
      </c>
      <c r="U68" s="406">
        <v>2.4919845430864734E-8</v>
      </c>
      <c r="V68" s="413"/>
      <c r="W68" s="413"/>
    </row>
    <row r="69" spans="1:23" ht="18.75">
      <c r="A69" s="359" t="s">
        <v>141</v>
      </c>
      <c r="C69" s="402">
        <v>0</v>
      </c>
      <c r="D69" s="402">
        <v>0</v>
      </c>
      <c r="E69" s="402">
        <v>0</v>
      </c>
      <c r="F69" s="402">
        <v>0</v>
      </c>
      <c r="G69" s="402">
        <v>0</v>
      </c>
      <c r="H69" s="402">
        <v>0</v>
      </c>
      <c r="I69" s="402">
        <v>0</v>
      </c>
      <c r="J69" s="402">
        <v>0</v>
      </c>
      <c r="K69" s="402">
        <v>0</v>
      </c>
      <c r="L69" s="1"/>
      <c r="M69" s="402">
        <v>21284000000</v>
      </c>
      <c r="N69" s="402"/>
      <c r="O69" s="402">
        <v>0</v>
      </c>
      <c r="P69" s="402"/>
      <c r="Q69" s="402">
        <v>-29248400115</v>
      </c>
      <c r="R69" s="402"/>
      <c r="S69" s="402">
        <v>-7964400115</v>
      </c>
      <c r="U69" s="406">
        <v>-6.7073883006205245E-2</v>
      </c>
      <c r="V69" s="413"/>
      <c r="W69" s="413"/>
    </row>
    <row r="70" spans="1:23" ht="18.75">
      <c r="A70" s="360" t="s">
        <v>193</v>
      </c>
      <c r="C70" s="402">
        <v>0</v>
      </c>
      <c r="D70" s="402">
        <v>0</v>
      </c>
      <c r="E70" s="402">
        <v>0</v>
      </c>
      <c r="F70" s="402">
        <v>0</v>
      </c>
      <c r="G70" s="402">
        <v>0</v>
      </c>
      <c r="H70" s="402">
        <v>0</v>
      </c>
      <c r="I70" s="402">
        <v>0</v>
      </c>
      <c r="J70" s="402">
        <v>0</v>
      </c>
      <c r="K70" s="402">
        <v>0</v>
      </c>
      <c r="L70" s="1"/>
      <c r="M70" s="402">
        <v>0</v>
      </c>
      <c r="N70" s="402"/>
      <c r="O70" s="402">
        <v>0</v>
      </c>
      <c r="P70" s="402"/>
      <c r="Q70" s="402">
        <v>3312337540</v>
      </c>
      <c r="R70" s="402"/>
      <c r="S70" s="402">
        <v>3312337540</v>
      </c>
      <c r="U70" s="406">
        <v>2.7895552386499066E-2</v>
      </c>
      <c r="V70" s="413"/>
      <c r="W70" s="413"/>
    </row>
    <row r="71" spans="1:23" ht="18.75">
      <c r="A71" s="361" t="s">
        <v>175</v>
      </c>
      <c r="C71" s="402">
        <v>0</v>
      </c>
      <c r="D71" s="402">
        <v>0</v>
      </c>
      <c r="E71" s="402">
        <v>0</v>
      </c>
      <c r="F71" s="402">
        <v>0</v>
      </c>
      <c r="G71" s="402">
        <v>0</v>
      </c>
      <c r="H71" s="402">
        <v>0</v>
      </c>
      <c r="I71" s="402">
        <v>0</v>
      </c>
      <c r="J71" s="402">
        <v>0</v>
      </c>
      <c r="K71" s="402">
        <v>0</v>
      </c>
      <c r="L71" s="1"/>
      <c r="M71" s="402">
        <v>0</v>
      </c>
      <c r="N71" s="402"/>
      <c r="O71" s="402">
        <v>0</v>
      </c>
      <c r="P71" s="402"/>
      <c r="Q71" s="402">
        <v>209906687</v>
      </c>
      <c r="R71" s="402"/>
      <c r="S71" s="402">
        <v>209906687</v>
      </c>
      <c r="U71" s="406">
        <v>1.7677736380347765E-3</v>
      </c>
      <c r="V71" s="413"/>
      <c r="W71" s="413"/>
    </row>
    <row r="72" spans="1:23" ht="18.75">
      <c r="A72" s="362" t="s">
        <v>194</v>
      </c>
      <c r="C72" s="402">
        <v>0</v>
      </c>
      <c r="D72" s="402">
        <v>0</v>
      </c>
      <c r="E72" s="402">
        <v>0</v>
      </c>
      <c r="F72" s="402">
        <v>0</v>
      </c>
      <c r="G72" s="402">
        <v>0</v>
      </c>
      <c r="H72" s="402">
        <v>0</v>
      </c>
      <c r="I72" s="402">
        <v>0</v>
      </c>
      <c r="J72" s="402">
        <v>0</v>
      </c>
      <c r="K72" s="402">
        <v>0</v>
      </c>
      <c r="L72" s="1"/>
      <c r="M72" s="402">
        <v>27338</v>
      </c>
      <c r="N72" s="402"/>
      <c r="O72" s="402">
        <v>0</v>
      </c>
      <c r="P72" s="402"/>
      <c r="Q72" s="402">
        <v>0</v>
      </c>
      <c r="R72" s="402"/>
      <c r="S72" s="402">
        <v>27338</v>
      </c>
      <c r="U72" s="406">
        <v>2.302327591716729E-7</v>
      </c>
      <c r="V72" s="413"/>
      <c r="W72" s="413"/>
    </row>
    <row r="73" spans="1:23" ht="18.75">
      <c r="A73" s="363" t="s">
        <v>176</v>
      </c>
      <c r="C73" s="402">
        <v>0</v>
      </c>
      <c r="D73" s="402">
        <v>0</v>
      </c>
      <c r="E73" s="402">
        <v>0</v>
      </c>
      <c r="F73" s="402">
        <v>0</v>
      </c>
      <c r="G73" s="402">
        <v>0</v>
      </c>
      <c r="H73" s="402">
        <v>0</v>
      </c>
      <c r="I73" s="402">
        <v>0</v>
      </c>
      <c r="J73" s="402">
        <v>0</v>
      </c>
      <c r="K73" s="402">
        <v>0</v>
      </c>
      <c r="L73" s="1"/>
      <c r="M73" s="402">
        <v>0</v>
      </c>
      <c r="N73" s="402"/>
      <c r="O73" s="402">
        <v>0</v>
      </c>
      <c r="P73" s="402"/>
      <c r="Q73" s="402">
        <v>57675133870</v>
      </c>
      <c r="R73" s="402"/>
      <c r="S73" s="402">
        <v>57675133870</v>
      </c>
      <c r="U73" s="406">
        <v>0.48572335966368074</v>
      </c>
      <c r="V73" s="413"/>
      <c r="W73" s="413"/>
    </row>
    <row r="74" spans="1:23" ht="19.5" thickBot="1">
      <c r="A74" s="364" t="s">
        <v>59</v>
      </c>
      <c r="C74" s="403">
        <f>SUM(C9:$C$73)</f>
        <v>2749999310</v>
      </c>
      <c r="D74" s="402"/>
      <c r="E74" s="403">
        <f>SUM(E9:$E$73)</f>
        <v>-184064576036</v>
      </c>
      <c r="F74" s="402"/>
      <c r="G74" s="403">
        <f>SUM(G9:$G$73)</f>
        <v>-4562682656</v>
      </c>
      <c r="H74" s="402"/>
      <c r="I74" s="403">
        <f>SUM(I9:$I$73)</f>
        <v>-185877259382</v>
      </c>
      <c r="K74" s="407">
        <f>SUM(K9:$K$73)</f>
        <v>1.0002006609304166</v>
      </c>
      <c r="M74" s="403">
        <f>SUM(M9:$M$73)</f>
        <v>325885490585</v>
      </c>
      <c r="N74" s="402"/>
      <c r="O74" s="403">
        <f>SUM(O9:$O$73)</f>
        <v>-230691690417</v>
      </c>
      <c r="P74" s="402"/>
      <c r="Q74" s="403">
        <f>SUM(Q9:$Q$73)</f>
        <v>21632798794</v>
      </c>
      <c r="R74" s="402"/>
      <c r="S74" s="403">
        <f>SUM(S9:$S$73)</f>
        <v>116826598962</v>
      </c>
      <c r="U74" s="407">
        <f>SUM(U9:$U$73)</f>
        <v>0.98387995550748975</v>
      </c>
    </row>
    <row r="75" spans="1:23" ht="15.75" thickTop="1">
      <c r="C75" s="365"/>
      <c r="E75" s="366"/>
      <c r="G75" s="367"/>
      <c r="I75" s="368"/>
      <c r="K75" s="369"/>
      <c r="M75" s="370"/>
      <c r="O75" s="371"/>
      <c r="Q75" s="372"/>
      <c r="S75" s="373"/>
      <c r="U75" s="374"/>
    </row>
    <row r="78" spans="1:23">
      <c r="C78" s="412"/>
      <c r="D78" s="412"/>
      <c r="E78" s="412"/>
      <c r="F78" s="412"/>
      <c r="G78" s="412"/>
      <c r="H78" s="412"/>
      <c r="I78" s="412"/>
      <c r="M78" s="412"/>
      <c r="N78" s="412"/>
      <c r="O78" s="412"/>
      <c r="P78" s="412"/>
      <c r="Q78" s="412"/>
      <c r="R78" s="412"/>
      <c r="S78" s="412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'4'!Print_Area</vt:lpstr>
      <vt:lpstr>'5'!Print_Area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2022-09-28T08:49:48Z</dcterms:created>
  <dcterms:modified xsi:type="dcterms:W3CDTF">2022-10-01T09:45:47Z</dcterms:modified>
</cp:coreProperties>
</file>