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1401\"/>
    </mc:Choice>
  </mc:AlternateContent>
  <xr:revisionPtr revIDLastSave="0" documentId="13_ncr:1_{501496A1-6155-4E4B-BCE3-1A10698F9C63}" xr6:coauthVersionLast="47" xr6:coauthVersionMax="47" xr10:uidLastSave="{00000000-0000-0000-0000-000000000000}"/>
  <bookViews>
    <workbookView xWindow="-120" yWindow="-120" windowWidth="29040" windowHeight="15840" activeTab="10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5" r:id="rId10"/>
    <sheet name="10" sheetId="16" r:id="rId11"/>
  </sheets>
  <definedNames>
    <definedName name="_xlnm.Print_Area" localSheetId="1">'1'!$A$1:$W$52</definedName>
    <definedName name="_xlnm.Print_Area" localSheetId="2">'2'!$A$1:$S$21</definedName>
    <definedName name="_xlnm.Print_Area" localSheetId="4">'4'!$A$1:$S$44</definedName>
    <definedName name="_xlnm.Print_Area" localSheetId="5">'5'!$A$1:$S$15</definedName>
    <definedName name="_xlnm.Print_Area" localSheetId="8">'8'!$A$1:$U$77</definedName>
    <definedName name="_xlnm.Print_Area" localSheetId="9">'9'!$A$1:$K$15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8" l="1"/>
  <c r="I12" i="8"/>
  <c r="E12" i="8"/>
  <c r="E11" i="8"/>
  <c r="E14" i="16"/>
  <c r="C14" i="16"/>
  <c r="S42" i="9" l="1"/>
  <c r="O42" i="9"/>
  <c r="O43" i="9"/>
  <c r="M14" i="10"/>
  <c r="M10" i="10"/>
  <c r="M11" i="10"/>
  <c r="M12" i="10"/>
  <c r="M13" i="10"/>
  <c r="M9" i="10"/>
  <c r="S9" i="10"/>
  <c r="S10" i="10"/>
  <c r="S11" i="10"/>
  <c r="S12" i="10"/>
  <c r="S13" i="10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9" i="9"/>
  <c r="S14" i="9"/>
  <c r="S10" i="9"/>
  <c r="S11" i="9"/>
  <c r="S12" i="9"/>
  <c r="S13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9" i="9"/>
  <c r="J51" i="2"/>
  <c r="W51" i="2"/>
  <c r="S15" i="6" l="1"/>
  <c r="K76" i="13"/>
  <c r="U76" i="13"/>
  <c r="S43" i="9"/>
  <c r="E51" i="2"/>
  <c r="C51" i="2"/>
  <c r="I14" i="15" l="1"/>
  <c r="K13" i="15" s="1"/>
  <c r="E14" i="15"/>
  <c r="G13" i="15" s="1"/>
  <c r="S76" i="13"/>
  <c r="Q76" i="13"/>
  <c r="O76" i="13"/>
  <c r="M76" i="13"/>
  <c r="I76" i="13"/>
  <c r="G76" i="13"/>
  <c r="E76" i="13"/>
  <c r="C76" i="13"/>
  <c r="Q49" i="12"/>
  <c r="O49" i="12"/>
  <c r="M49" i="12"/>
  <c r="K49" i="12"/>
  <c r="I49" i="12"/>
  <c r="G49" i="12"/>
  <c r="E49" i="12"/>
  <c r="C49" i="12"/>
  <c r="Q57" i="11"/>
  <c r="O57" i="11"/>
  <c r="M57" i="11"/>
  <c r="K57" i="11"/>
  <c r="I57" i="11"/>
  <c r="G57" i="11"/>
  <c r="E57" i="11"/>
  <c r="C57" i="11"/>
  <c r="S14" i="10"/>
  <c r="Q14" i="10"/>
  <c r="O14" i="10"/>
  <c r="K14" i="10"/>
  <c r="I14" i="10"/>
  <c r="Q43" i="9"/>
  <c r="M43" i="9"/>
  <c r="K43" i="9"/>
  <c r="I43" i="9"/>
  <c r="Q15" i="6"/>
  <c r="O15" i="6"/>
  <c r="M15" i="6"/>
  <c r="K15" i="6"/>
  <c r="U51" i="2"/>
  <c r="S51" i="2"/>
  <c r="Q51" i="2"/>
  <c r="O51" i="2"/>
  <c r="M51" i="2"/>
  <c r="L51" i="2"/>
  <c r="I51" i="2"/>
  <c r="G51" i="2"/>
  <c r="G9" i="15" l="1"/>
  <c r="K9" i="15"/>
  <c r="G10" i="15"/>
  <c r="K10" i="15"/>
  <c r="G11" i="15"/>
  <c r="K11" i="15"/>
  <c r="G12" i="15"/>
  <c r="K12" i="15"/>
  <c r="K14" i="15" l="1"/>
  <c r="G14" i="15"/>
</calcChain>
</file>

<file path=xl/sharedStrings.xml><?xml version="1.0" encoding="utf-8"?>
<sst xmlns="http://schemas.openxmlformats.org/spreadsheetml/2006/main" count="503" uniqueCount="213">
  <si>
    <t>‫صندوق سرمايه گذاري رشد سامان</t>
  </si>
  <si>
    <t>‫صورت وضعیت پورتفوی</t>
  </si>
  <si>
    <t>‫برای ماه منتهی به 1401/07/30</t>
  </si>
  <si>
    <t>‫1- سرمایه گذاری ها</t>
  </si>
  <si>
    <t>‫1-1- سرمایه گذاری در سهام و حق تقدم سهام</t>
  </si>
  <si>
    <t>‫1401/06/31</t>
  </si>
  <si>
    <t>‫تغییرات طی دوره</t>
  </si>
  <si>
    <t>‫1401/07/30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</si>
  <si>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</si>
  <si>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</si>
  <si>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</si>
  <si>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</si>
  <si>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</si>
  <si>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</si>
  <si>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</si>
  <si>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</si>
  <si>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</si>
  <si>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‫اقتصاد نوين</t>
  </si>
  <si>
    <t>‫بانک سامان</t>
  </si>
  <si>
    <t>‫بيمه اتكايي آواي پارس70%تاديه</t>
  </si>
  <si>
    <t>‫بيمه اتكايي تهران رواك50%تاديه</t>
  </si>
  <si>
    <t>‫بيمه البرز</t>
  </si>
  <si>
    <t>‫تامين سرمايه نوين</t>
  </si>
  <si>
    <t>‫حمل و نقل ريلي پارسيان</t>
  </si>
  <si>
    <t>‫دارويي تامين</t>
  </si>
  <si>
    <t>‫سرمايه گذاري صدرتامين</t>
  </si>
  <si>
    <t>‫سرمايه گذاري غدير</t>
  </si>
  <si>
    <t>‫سرمايه گذاري معادن و فلزات</t>
  </si>
  <si>
    <t>‫سرمايه گذاري ملي ايران</t>
  </si>
  <si>
    <t>‫سرمايه گذاري ملي ايران (تقدم)</t>
  </si>
  <si>
    <t>‫سيمان خزر</t>
  </si>
  <si>
    <t>‫سينا دارو</t>
  </si>
  <si>
    <t>‫شمال شرق شاهرود</t>
  </si>
  <si>
    <t>‫صنايع شيميايي كيمياگران امروز</t>
  </si>
  <si>
    <t>‫صنايع پتروشيمي خليج فارس</t>
  </si>
  <si>
    <t>‫صندوق بازنشستگي</t>
  </si>
  <si>
    <t>‫صنعتي زر ماكارون</t>
  </si>
  <si>
    <t>‫فولاد مباركه</t>
  </si>
  <si>
    <t>‫قطعات اتومبيل</t>
  </si>
  <si>
    <t>‫كوير تاير</t>
  </si>
  <si>
    <t>‫مخابرات</t>
  </si>
  <si>
    <t>‫ملي مس</t>
  </si>
  <si>
    <t>‫مپنا</t>
  </si>
  <si>
    <t>‫نفت اصفهان</t>
  </si>
  <si>
    <t>‫نفت بهران</t>
  </si>
  <si>
    <t>‫نفت تبريز</t>
  </si>
  <si>
    <t>‫نفت تهران</t>
  </si>
  <si>
    <t>‫نفت و گاز پارسیان</t>
  </si>
  <si>
    <t>‫پارس خزر</t>
  </si>
  <si>
    <t>‫پتروشیمی تامین</t>
  </si>
  <si>
    <t>‫پتروشیمی تامین (تقدم)</t>
  </si>
  <si>
    <t>‫پرداخت الكترونيك سامان كيش</t>
  </si>
  <si>
    <t>‫پلي پروپيلن جم - جم پيلن</t>
  </si>
  <si>
    <t>‫پيشگامان فن آوري و دانش آراميس</t>
  </si>
  <si>
    <t>‫گروه اقتصادي كرمان خودرو</t>
  </si>
  <si>
    <t>‫گروه بهمن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</si>
  <si>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</si>
  <si>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</si>
  <si>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</si>
  <si>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</si>
  <si>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</si>
  <si>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</si>
  <si>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</si>
  <si>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</si>
  <si>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</si>
  <si>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</si>
  <si>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</si>
  <si>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</si>
  <si>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</si>
  <si>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</si>
  <si>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</si>
  <si>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</si>
  <si>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</si>
  <si>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</si>
  <si>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</si>
  <si>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</si>
  <si>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</si>
  <si>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</si>
  <si>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</si>
  <si>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</si>
  <si>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</si>
  <si>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</si>
  <si>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</si>
  <si>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</si>
  <si>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</si>
  <si>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‫سپرده بانکی نزد بانک صادرات</t>
  </si>
  <si>
    <t>‫0217334540004</t>
  </si>
  <si>
    <t>‫1401/06/05</t>
  </si>
  <si>
    <t>‫10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</si>
  <si>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</si>
  <si>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</si>
  <si>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</si>
  <si>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</si>
  <si>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</si>
  <si>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</si>
  <si>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</si>
  <si>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</si>
  <si>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</si>
  <si>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</si>
  <si>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</si>
  <si>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</si>
  <si>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</si>
  <si>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</si>
  <si>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</si>
  <si>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</si>
  <si>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</si>
  <si>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</si>
  <si>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</si>
  <si>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</si>
  <si>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</si>
  <si>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</si>
  <si>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</si>
  <si>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‫آهن و فولاد غدير ايرانيان</t>
  </si>
  <si>
    <t>‫1401/03/18</t>
  </si>
  <si>
    <t>‫1401/04/29</t>
  </si>
  <si>
    <t>‫1401/04/13</t>
  </si>
  <si>
    <t>‫تامين سرمايه خليج فارس</t>
  </si>
  <si>
    <t>‫1401/03/23</t>
  </si>
  <si>
    <t>‫توسعه سامانه ي نرم افزاري نگين</t>
  </si>
  <si>
    <t>‫1400/11/09</t>
  </si>
  <si>
    <t>‫توليدات پتروشيمي قائد بصير</t>
  </si>
  <si>
    <t>‫1401/03/17</t>
  </si>
  <si>
    <t>‫1400/09/06</t>
  </si>
  <si>
    <t>‫داده گسترعصرنوين-هاي وب</t>
  </si>
  <si>
    <t>‫1401/04/20</t>
  </si>
  <si>
    <t>‫1401/06/12</t>
  </si>
  <si>
    <t>‫1401/05/30</t>
  </si>
  <si>
    <t>‫1400/12/23</t>
  </si>
  <si>
    <t>‫1401/04/22</t>
  </si>
  <si>
    <t>‫1401/01/24</t>
  </si>
  <si>
    <t>‫سيمان مازندران</t>
  </si>
  <si>
    <t>‫1400/12/24</t>
  </si>
  <si>
    <t>‫1401/04/15</t>
  </si>
  <si>
    <t>‫1401/07/27</t>
  </si>
  <si>
    <t>‫1401/05/11</t>
  </si>
  <si>
    <t>‫1400/12/11</t>
  </si>
  <si>
    <t>‫كيميدارو</t>
  </si>
  <si>
    <t>‫1401/02/31</t>
  </si>
  <si>
    <t>‫1401/04/25</t>
  </si>
  <si>
    <t>‫مس شهيد باهنر</t>
  </si>
  <si>
    <t>‫1401/03/10</t>
  </si>
  <si>
    <t>‫1401/04/11</t>
  </si>
  <si>
    <t>‫1400/10/29</t>
  </si>
  <si>
    <t>‫پتروشيمي غدير</t>
  </si>
  <si>
    <t>‫1400/12/26</t>
  </si>
  <si>
    <t>‫1401/04/28</t>
  </si>
  <si>
    <t>‫1401/04/26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</si>
  <si>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</si>
  <si>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</si>
  <si>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</si>
  <si>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</si>
  <si>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مدت-0217334540004-صادرات</t>
  </si>
  <si>
    <t>‫1401/07/05</t>
  </si>
  <si>
    <t>‫-</t>
  </si>
  <si>
    <t>‫كوتاه مدت-1-1792880-810-821-سامان</t>
  </si>
  <si>
    <t>‫1401/07/01</t>
  </si>
  <si>
    <t>‫كوتاه مدت-1-1792880-810-829-سامان</t>
  </si>
  <si>
    <t>‫كوتاه مدت-1-1792880-819-821-سامان</t>
  </si>
  <si>
    <t>‫1401/07/11</t>
  </si>
  <si>
    <t>‫كوتاه مدت-279928792-تجارت</t>
  </si>
  <si>
    <t>‫سود(زیان) حاصل از فروش اوراق بهادار</t>
  </si>
  <si>
    <t>‫ارزش دفتری</t>
  </si>
  <si>
    <t>‫سود و زیان ناشی از فروش</t>
  </si>
  <si>
    <t>‫انرژي اميد تابان هور</t>
  </si>
  <si>
    <t>‫برق مپنا</t>
  </si>
  <si>
    <t>‫بیمه اتکایی ایرانیان</t>
  </si>
  <si>
    <t>‫تامين سرمايه بانك ملت</t>
  </si>
  <si>
    <t>‫تامين سرمايه خليج فارس-پذيره</t>
  </si>
  <si>
    <t>‫تجلي توسعه معادن و فلزات</t>
  </si>
  <si>
    <t>‫توليد و توسعه سرب روي ايرانيان</t>
  </si>
  <si>
    <t>‫ريل پرداز نو آفرين</t>
  </si>
  <si>
    <t>‫زامياد</t>
  </si>
  <si>
    <t>‫سرمايه گذاري كشاورزي كوثر</t>
  </si>
  <si>
    <t>‫سيمرغ</t>
  </si>
  <si>
    <t>‫صنعت غذايي كورش</t>
  </si>
  <si>
    <t>‫غذايي مينو</t>
  </si>
  <si>
    <t>‫فولاد خوزستان</t>
  </si>
  <si>
    <t>‫كي بي سي</t>
  </si>
  <si>
    <t>‫پتروشیمی مارون</t>
  </si>
  <si>
    <t>‫پديده شيمي قرن</t>
  </si>
  <si>
    <t>‫چادرملو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</si>
  <si>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</si>
  <si>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</si>
  <si>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</si>
  <si>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</si>
  <si>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</si>
  <si>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</si>
  <si>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</si>
  <si>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</si>
  <si>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</si>
  <si>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</si>
  <si>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اتكايي ايرانيان</t>
  </si>
  <si>
    <t>‫شيشه همدان</t>
  </si>
  <si>
    <t>‫نسوز آذر</t>
  </si>
  <si>
    <t>‫نفت و گاز پارسيان</t>
  </si>
  <si>
    <t>‫پتروشيمي تامين</t>
  </si>
  <si>
    <t>‫پتروشيمي خليج فارس</t>
  </si>
  <si>
    <t>‫پتروشيمي مارون</t>
  </si>
  <si>
    <t>‫پمپ ايران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</si>
  <si>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</si>
  <si>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</si>
  <si>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</si>
  <si>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</si>
  <si>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</si>
  <si>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</si>
  <si>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سامان</t>
  </si>
  <si>
    <t>‫سپرده بانکی کوتاه مدت - صادرات</t>
  </si>
  <si>
    <t>‫4-2- سایر درآمدها:</t>
  </si>
  <si>
    <t>‫بانك تجارت</t>
  </si>
  <si>
    <t>‫واحدهاي سرمايه گذاري</t>
  </si>
  <si>
    <t xml:space="preserve"> </t>
  </si>
  <si>
    <t>سایر درآمدهای تنزیل سود سهام</t>
  </si>
  <si>
    <t>سایر درآمدهای تنزیل 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</si>
</sst>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477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sz val="9"/>
      <color rgb="FF000000"/>
      <name val="Tahoma"/>
      <family val="2"/>
    </font>
    <font>
      <sz val="9"/>
      <color rgb="FF005EBB"/>
      <name val="Tahoma"/>
      <family val="2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BBBBB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</borders>
  <cellStyleXfs count="1">
    <xf numFmtId="0" fontId="0" fillId="0" borderId="0"/>
  </cellStyleXfs>
  <cellXfs count="497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3" xfId="0" applyNumberFormat="1" applyFont="1" applyBorder="1" applyAlignment="1">
      <alignment horizontal="center" vertical="center"/>
    </xf>
    <xf numFmtId="37" fontId="68" fillId="0" borderId="4" xfId="0" applyNumberFormat="1" applyFont="1" applyBorder="1" applyAlignment="1">
      <alignment horizontal="center" vertical="center"/>
    </xf>
    <xf numFmtId="37" fontId="69" fillId="0" borderId="4" xfId="0" applyNumberFormat="1" applyFont="1" applyBorder="1" applyAlignment="1">
      <alignment horizontal="center" vertical="center"/>
    </xf>
    <xf numFmtId="37" fontId="70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74" fillId="0" borderId="4" xfId="0" applyNumberFormat="1" applyFont="1" applyBorder="1" applyAlignment="1">
      <alignment horizontal="center" vertical="center"/>
    </xf>
    <xf numFmtId="37" fontId="75" fillId="0" borderId="4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82" fillId="0" borderId="1" xfId="0" applyNumberFormat="1" applyFont="1" applyBorder="1" applyAlignment="1">
      <alignment horizontal="center" vertical="center"/>
    </xf>
    <xf numFmtId="37" fontId="85" fillId="0" borderId="1" xfId="0" applyNumberFormat="1" applyFont="1" applyBorder="1" applyAlignment="1">
      <alignment horizontal="center" vertical="center"/>
    </xf>
    <xf numFmtId="37" fontId="86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 wrapText="1"/>
    </xf>
    <xf numFmtId="37" fontId="89" fillId="0" borderId="1" xfId="0" applyNumberFormat="1" applyFont="1" applyBorder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0" xfId="0" applyNumberFormat="1" applyFont="1" applyAlignment="1">
      <alignment horizontal="right" vertical="center" wrapText="1"/>
    </xf>
    <xf numFmtId="37" fontId="95" fillId="0" borderId="0" xfId="0" applyNumberFormat="1" applyFont="1" applyAlignment="1">
      <alignment horizontal="center" vertical="center" wrapText="1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 wrapText="1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 wrapText="1"/>
    </xf>
    <xf numFmtId="37" fontId="100" fillId="0" borderId="0" xfId="0" applyNumberFormat="1" applyFont="1" applyAlignment="1">
      <alignment horizontal="right" vertical="center" wrapText="1"/>
    </xf>
    <xf numFmtId="37" fontId="101" fillId="0" borderId="0" xfId="0" applyNumberFormat="1" applyFont="1" applyAlignment="1">
      <alignment horizontal="center" vertical="center" wrapText="1"/>
    </xf>
    <xf numFmtId="37" fontId="102" fillId="0" borderId="0" xfId="0" applyNumberFormat="1" applyFont="1" applyAlignment="1">
      <alignment horizontal="right" vertical="center" wrapText="1"/>
    </xf>
    <xf numFmtId="37" fontId="103" fillId="0" borderId="0" xfId="0" applyNumberFormat="1" applyFont="1" applyAlignment="1">
      <alignment horizontal="center" vertical="center" wrapText="1"/>
    </xf>
    <xf numFmtId="37" fontId="104" fillId="0" borderId="0" xfId="0" applyNumberFormat="1" applyFont="1" applyAlignment="1">
      <alignment horizontal="right" vertical="center" wrapText="1"/>
    </xf>
    <xf numFmtId="37" fontId="105" fillId="0" borderId="0" xfId="0" applyNumberFormat="1" applyFont="1" applyAlignment="1">
      <alignment horizontal="center" vertical="center" wrapText="1"/>
    </xf>
    <xf numFmtId="37" fontId="106" fillId="0" borderId="3" xfId="0" applyNumberFormat="1" applyFont="1" applyBorder="1" applyAlignment="1">
      <alignment horizontal="center" vertical="center"/>
    </xf>
    <xf numFmtId="37" fontId="107" fillId="0" borderId="4" xfId="0" applyNumberFormat="1" applyFont="1" applyBorder="1" applyAlignment="1">
      <alignment horizontal="center" vertical="center"/>
    </xf>
    <xf numFmtId="37" fontId="108" fillId="0" borderId="4" xfId="0" applyNumberFormat="1" applyFont="1" applyBorder="1" applyAlignment="1">
      <alignment horizontal="center" vertical="center"/>
    </xf>
    <xf numFmtId="37" fontId="109" fillId="0" borderId="4" xfId="0" applyNumberFormat="1" applyFont="1" applyBorder="1" applyAlignment="1">
      <alignment horizontal="center" vertical="center"/>
    </xf>
    <xf numFmtId="37" fontId="110" fillId="0" borderId="4" xfId="0" applyNumberFormat="1" applyFont="1" applyBorder="1" applyAlignment="1">
      <alignment horizontal="center" vertical="center"/>
    </xf>
    <xf numFmtId="37" fontId="115" fillId="0" borderId="1" xfId="0" applyNumberFormat="1" applyFont="1" applyBorder="1" applyAlignment="1">
      <alignment horizontal="center" vertical="center"/>
    </xf>
    <xf numFmtId="37" fontId="116" fillId="0" borderId="1" xfId="0" applyNumberFormat="1" applyFont="1" applyBorder="1" applyAlignment="1">
      <alignment horizontal="center" vertical="center"/>
    </xf>
    <xf numFmtId="37" fontId="117" fillId="0" borderId="1" xfId="0" applyNumberFormat="1" applyFont="1" applyBorder="1" applyAlignment="1">
      <alignment horizontal="center" vertical="center"/>
    </xf>
    <xf numFmtId="37" fontId="118" fillId="0" borderId="1" xfId="0" applyNumberFormat="1" applyFont="1" applyBorder="1" applyAlignment="1">
      <alignment horizontal="center" vertical="center" wrapText="1"/>
    </xf>
    <xf numFmtId="37" fontId="119" fillId="0" borderId="1" xfId="0" applyNumberFormat="1" applyFont="1" applyBorder="1" applyAlignment="1">
      <alignment horizontal="center" vertical="center" wrapText="1"/>
    </xf>
    <xf numFmtId="37" fontId="120" fillId="0" borderId="0" xfId="0" applyNumberFormat="1" applyFont="1" applyAlignment="1">
      <alignment horizontal="right" vertical="center"/>
    </xf>
    <xf numFmtId="37" fontId="121" fillId="0" borderId="0" xfId="0" applyNumberFormat="1" applyFont="1" applyAlignment="1">
      <alignment horizontal="right" vertical="center"/>
    </xf>
    <xf numFmtId="37" fontId="122" fillId="0" borderId="0" xfId="0" applyNumberFormat="1" applyFont="1" applyAlignment="1">
      <alignment horizontal="right" vertical="center"/>
    </xf>
    <xf numFmtId="37" fontId="123" fillId="0" borderId="0" xfId="0" applyNumberFormat="1" applyFont="1" applyAlignment="1">
      <alignment horizontal="right" vertical="center"/>
    </xf>
    <xf numFmtId="37" fontId="124" fillId="0" borderId="1" xfId="0" applyNumberFormat="1" applyFont="1" applyBorder="1" applyAlignment="1">
      <alignment horizontal="center" vertical="center"/>
    </xf>
    <xf numFmtId="37" fontId="125" fillId="0" borderId="4" xfId="0" applyNumberFormat="1" applyFont="1" applyBorder="1" applyAlignment="1">
      <alignment horizontal="center" vertical="center"/>
    </xf>
    <xf numFmtId="37" fontId="126" fillId="0" borderId="4" xfId="0" applyNumberFormat="1" applyFont="1" applyBorder="1" applyAlignment="1">
      <alignment horizontal="center" vertical="center"/>
    </xf>
    <xf numFmtId="37" fontId="127" fillId="0" borderId="4" xfId="0" applyNumberFormat="1" applyFont="1" applyBorder="1" applyAlignment="1">
      <alignment horizontal="center" vertical="center"/>
    </xf>
    <xf numFmtId="37" fontId="135" fillId="0" borderId="1" xfId="0" applyNumberFormat="1" applyFont="1" applyBorder="1" applyAlignment="1">
      <alignment horizontal="center" vertical="center"/>
    </xf>
    <xf numFmtId="37" fontId="136" fillId="0" borderId="1" xfId="0" applyNumberFormat="1" applyFont="1" applyBorder="1" applyAlignment="1">
      <alignment horizontal="center" vertical="center" wrapText="1"/>
    </xf>
    <xf numFmtId="37" fontId="137" fillId="0" borderId="1" xfId="0" applyNumberFormat="1" applyFont="1" applyBorder="1" applyAlignment="1">
      <alignment horizontal="center" vertical="center" wrapText="1"/>
    </xf>
    <xf numFmtId="37" fontId="138" fillId="0" borderId="1" xfId="0" applyNumberFormat="1" applyFont="1" applyBorder="1" applyAlignment="1">
      <alignment horizontal="center" vertical="center" wrapText="1"/>
    </xf>
    <xf numFmtId="37" fontId="139" fillId="0" borderId="1" xfId="0" applyNumberFormat="1" applyFont="1" applyBorder="1" applyAlignment="1">
      <alignment horizontal="center" vertical="center" wrapText="1"/>
    </xf>
    <xf numFmtId="37" fontId="140" fillId="0" borderId="1" xfId="0" applyNumberFormat="1" applyFont="1" applyBorder="1" applyAlignment="1">
      <alignment horizontal="center" vertical="center" wrapText="1"/>
    </xf>
    <xf numFmtId="37" fontId="141" fillId="0" borderId="1" xfId="0" applyNumberFormat="1" applyFont="1" applyBorder="1" applyAlignment="1">
      <alignment horizontal="center" vertical="center" wrapText="1"/>
    </xf>
    <xf numFmtId="37" fontId="142" fillId="0" borderId="1" xfId="0" applyNumberFormat="1" applyFont="1" applyBorder="1" applyAlignment="1">
      <alignment horizontal="center" vertical="center" wrapText="1"/>
    </xf>
    <xf numFmtId="37" fontId="143" fillId="0" borderId="1" xfId="0" applyNumberFormat="1" applyFont="1" applyBorder="1" applyAlignment="1">
      <alignment horizontal="center" vertical="center" wrapText="1"/>
    </xf>
    <xf numFmtId="37" fontId="144" fillId="0" borderId="1" xfId="0" applyNumberFormat="1" applyFont="1" applyBorder="1" applyAlignment="1">
      <alignment horizontal="center" vertical="center" wrapText="1"/>
    </xf>
    <xf numFmtId="37" fontId="145" fillId="0" borderId="0" xfId="0" applyNumberFormat="1" applyFont="1" applyAlignment="1">
      <alignment horizontal="center" vertical="center" wrapText="1"/>
    </xf>
    <xf numFmtId="37" fontId="146" fillId="0" borderId="0" xfId="0" applyNumberFormat="1" applyFont="1" applyAlignment="1">
      <alignment horizontal="center" vertical="center" wrapText="1"/>
    </xf>
    <xf numFmtId="37" fontId="147" fillId="0" borderId="0" xfId="0" applyNumberFormat="1" applyFont="1" applyAlignment="1">
      <alignment horizontal="center" vertical="center" wrapText="1"/>
    </xf>
    <xf numFmtId="37" fontId="148" fillId="0" borderId="0" xfId="0" applyNumberFormat="1" applyFont="1" applyAlignment="1">
      <alignment horizontal="center" vertical="center" wrapText="1"/>
    </xf>
    <xf numFmtId="37" fontId="149" fillId="0" borderId="0" xfId="0" applyNumberFormat="1" applyFont="1" applyAlignment="1">
      <alignment horizontal="center" vertical="center" wrapText="1"/>
    </xf>
    <xf numFmtId="37" fontId="150" fillId="0" borderId="0" xfId="0" applyNumberFormat="1" applyFont="1" applyAlignment="1">
      <alignment horizontal="center" vertical="center" wrapText="1"/>
    </xf>
    <xf numFmtId="37" fontId="151" fillId="0" borderId="0" xfId="0" applyNumberFormat="1" applyFont="1" applyAlignment="1">
      <alignment horizontal="center" vertical="center" wrapText="1"/>
    </xf>
    <xf numFmtId="37" fontId="152" fillId="0" borderId="0" xfId="0" applyNumberFormat="1" applyFont="1" applyAlignment="1">
      <alignment horizontal="center" vertical="center" wrapText="1"/>
    </xf>
    <xf numFmtId="37" fontId="153" fillId="0" borderId="0" xfId="0" applyNumberFormat="1" applyFont="1" applyAlignment="1">
      <alignment horizontal="center" vertical="center" wrapText="1"/>
    </xf>
    <xf numFmtId="37" fontId="154" fillId="0" borderId="0" xfId="0" applyNumberFormat="1" applyFont="1" applyAlignment="1">
      <alignment horizontal="center" vertical="center" wrapText="1"/>
    </xf>
    <xf numFmtId="37" fontId="155" fillId="0" borderId="0" xfId="0" applyNumberFormat="1" applyFont="1" applyAlignment="1">
      <alignment horizontal="center" vertical="center" wrapText="1"/>
    </xf>
    <xf numFmtId="37" fontId="156" fillId="0" borderId="0" xfId="0" applyNumberFormat="1" applyFont="1" applyAlignment="1">
      <alignment horizontal="center" vertical="center" wrapText="1"/>
    </xf>
    <xf numFmtId="37" fontId="157" fillId="0" borderId="0" xfId="0" applyNumberFormat="1" applyFont="1" applyAlignment="1">
      <alignment horizontal="center" vertical="center" wrapText="1"/>
    </xf>
    <xf numFmtId="37" fontId="158" fillId="0" borderId="0" xfId="0" applyNumberFormat="1" applyFont="1" applyAlignment="1">
      <alignment horizontal="center" vertical="center" wrapText="1"/>
    </xf>
    <xf numFmtId="37" fontId="159" fillId="0" borderId="0" xfId="0" applyNumberFormat="1" applyFont="1" applyAlignment="1">
      <alignment horizontal="center" vertical="center" wrapText="1"/>
    </xf>
    <xf numFmtId="37" fontId="160" fillId="0" borderId="0" xfId="0" applyNumberFormat="1" applyFont="1" applyAlignment="1">
      <alignment horizontal="center" vertical="center" wrapText="1"/>
    </xf>
    <xf numFmtId="37" fontId="161" fillId="0" borderId="0" xfId="0" applyNumberFormat="1" applyFont="1" applyAlignment="1">
      <alignment horizontal="center" vertical="center" wrapText="1"/>
    </xf>
    <xf numFmtId="37" fontId="162" fillId="0" borderId="0" xfId="0" applyNumberFormat="1" applyFont="1" applyAlignment="1">
      <alignment horizontal="center" vertical="center" wrapText="1"/>
    </xf>
    <xf numFmtId="37" fontId="163" fillId="0" borderId="0" xfId="0" applyNumberFormat="1" applyFont="1" applyAlignment="1">
      <alignment horizontal="center" vertical="center" wrapText="1"/>
    </xf>
    <xf numFmtId="37" fontId="164" fillId="0" borderId="0" xfId="0" applyNumberFormat="1" applyFont="1" applyAlignment="1">
      <alignment horizontal="center" vertical="center" wrapText="1"/>
    </xf>
    <xf numFmtId="37" fontId="165" fillId="0" borderId="0" xfId="0" applyNumberFormat="1" applyFont="1" applyAlignment="1">
      <alignment horizontal="center" vertical="center" wrapText="1"/>
    </xf>
    <xf numFmtId="37" fontId="166" fillId="0" borderId="0" xfId="0" applyNumberFormat="1" applyFont="1" applyAlignment="1">
      <alignment horizontal="center" vertical="center" wrapText="1"/>
    </xf>
    <xf numFmtId="37" fontId="167" fillId="0" borderId="0" xfId="0" applyNumberFormat="1" applyFont="1" applyAlignment="1">
      <alignment horizontal="center" vertical="center" wrapText="1"/>
    </xf>
    <xf numFmtId="37" fontId="168" fillId="0" borderId="0" xfId="0" applyNumberFormat="1" applyFont="1" applyAlignment="1">
      <alignment horizontal="center" vertical="center" wrapText="1"/>
    </xf>
    <xf numFmtId="37" fontId="169" fillId="0" borderId="0" xfId="0" applyNumberFormat="1" applyFont="1" applyAlignment="1">
      <alignment horizontal="center" vertical="center" wrapText="1"/>
    </xf>
    <xf numFmtId="37" fontId="170" fillId="0" borderId="0" xfId="0" applyNumberFormat="1" applyFont="1" applyAlignment="1">
      <alignment horizontal="center" vertical="center" wrapText="1"/>
    </xf>
    <xf numFmtId="37" fontId="171" fillId="0" borderId="0" xfId="0" applyNumberFormat="1" applyFont="1" applyAlignment="1">
      <alignment horizontal="center" vertical="center" wrapText="1"/>
    </xf>
    <xf numFmtId="37" fontId="172" fillId="0" borderId="0" xfId="0" applyNumberFormat="1" applyFont="1" applyAlignment="1">
      <alignment horizontal="center" vertical="center" wrapText="1"/>
    </xf>
    <xf numFmtId="37" fontId="173" fillId="0" borderId="0" xfId="0" applyNumberFormat="1" applyFont="1" applyAlignment="1">
      <alignment horizontal="center" vertical="center" wrapText="1"/>
    </xf>
    <xf numFmtId="37" fontId="174" fillId="0" borderId="0" xfId="0" applyNumberFormat="1" applyFont="1" applyAlignment="1">
      <alignment horizontal="center" vertical="center" wrapText="1"/>
    </xf>
    <xf numFmtId="37" fontId="175" fillId="0" borderId="0" xfId="0" applyNumberFormat="1" applyFont="1" applyAlignment="1">
      <alignment horizontal="center" vertical="center" wrapText="1"/>
    </xf>
    <xf numFmtId="37" fontId="176" fillId="0" borderId="0" xfId="0" applyNumberFormat="1" applyFont="1" applyAlignment="1">
      <alignment horizontal="center" vertical="center" wrapText="1"/>
    </xf>
    <xf numFmtId="37" fontId="177" fillId="0" borderId="0" xfId="0" applyNumberFormat="1" applyFont="1" applyAlignment="1">
      <alignment horizontal="center" vertical="center" wrapText="1"/>
    </xf>
    <xf numFmtId="37" fontId="178" fillId="0" borderId="0" xfId="0" applyNumberFormat="1" applyFont="1" applyAlignment="1">
      <alignment horizontal="center" vertical="center" wrapText="1"/>
    </xf>
    <xf numFmtId="37" fontId="179" fillId="0" borderId="3" xfId="0" applyNumberFormat="1" applyFont="1" applyBorder="1" applyAlignment="1">
      <alignment horizontal="center" vertical="center"/>
    </xf>
    <xf numFmtId="37" fontId="180" fillId="0" borderId="4" xfId="0" applyNumberFormat="1" applyFont="1" applyBorder="1" applyAlignment="1">
      <alignment horizontal="center" vertical="center"/>
    </xf>
    <xf numFmtId="37" fontId="181" fillId="0" borderId="4" xfId="0" applyNumberFormat="1" applyFont="1" applyBorder="1" applyAlignment="1">
      <alignment horizontal="center" vertical="center"/>
    </xf>
    <xf numFmtId="37" fontId="182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1" xfId="0" applyNumberFormat="1" applyFont="1" applyBorder="1" applyAlignment="1">
      <alignment horizontal="center" vertical="center" wrapText="1"/>
    </xf>
    <xf numFmtId="37" fontId="193" fillId="0" borderId="1" xfId="0" applyNumberFormat="1" applyFont="1" applyBorder="1" applyAlignment="1">
      <alignment horizontal="center" vertical="center" wrapText="1"/>
    </xf>
    <xf numFmtId="37" fontId="194" fillId="0" borderId="1" xfId="0" applyNumberFormat="1" applyFont="1" applyBorder="1" applyAlignment="1">
      <alignment horizontal="center" vertical="center" wrapText="1"/>
    </xf>
    <xf numFmtId="37" fontId="195" fillId="0" borderId="1" xfId="0" applyNumberFormat="1" applyFont="1" applyBorder="1" applyAlignment="1">
      <alignment horizontal="center" vertical="center" wrapText="1"/>
    </xf>
    <xf numFmtId="37" fontId="196" fillId="0" borderId="1" xfId="0" applyNumberFormat="1" applyFont="1" applyBorder="1" applyAlignment="1">
      <alignment horizontal="center" vertical="center" wrapText="1"/>
    </xf>
    <xf numFmtId="37" fontId="197" fillId="0" borderId="1" xfId="0" applyNumberFormat="1" applyFont="1" applyBorder="1" applyAlignment="1">
      <alignment horizontal="center" vertical="center" wrapText="1"/>
    </xf>
    <xf numFmtId="37" fontId="198" fillId="0" borderId="1" xfId="0" applyNumberFormat="1" applyFont="1" applyBorder="1" applyAlignment="1">
      <alignment horizontal="center" vertical="center" wrapText="1"/>
    </xf>
    <xf numFmtId="37" fontId="199" fillId="0" borderId="1" xfId="0" applyNumberFormat="1" applyFont="1" applyBorder="1" applyAlignment="1">
      <alignment horizontal="center" vertical="center" wrapText="1"/>
    </xf>
    <xf numFmtId="37" fontId="200" fillId="0" borderId="1" xfId="0" applyNumberFormat="1" applyFont="1" applyBorder="1" applyAlignment="1">
      <alignment horizontal="center" vertical="center" wrapText="1"/>
    </xf>
    <xf numFmtId="37" fontId="201" fillId="0" borderId="0" xfId="0" applyNumberFormat="1" applyFont="1" applyAlignment="1">
      <alignment horizontal="center" vertical="center" wrapText="1"/>
    </xf>
    <xf numFmtId="37" fontId="202" fillId="0" borderId="0" xfId="0" applyNumberFormat="1" applyFont="1" applyAlignment="1">
      <alignment horizontal="center" vertical="center" wrapText="1"/>
    </xf>
    <xf numFmtId="37" fontId="203" fillId="0" borderId="0" xfId="0" applyNumberFormat="1" applyFont="1" applyAlignment="1">
      <alignment horizontal="center" vertical="center" wrapText="1"/>
    </xf>
    <xf numFmtId="37" fontId="204" fillId="0" borderId="0" xfId="0" applyNumberFormat="1" applyFont="1" applyAlignment="1">
      <alignment horizontal="center" vertical="center" wrapText="1"/>
    </xf>
    <xf numFmtId="37" fontId="205" fillId="0" borderId="0" xfId="0" applyNumberFormat="1" applyFont="1" applyAlignment="1">
      <alignment horizontal="center" vertical="center" wrapText="1"/>
    </xf>
    <xf numFmtId="37" fontId="206" fillId="0" borderId="3" xfId="0" applyNumberFormat="1" applyFont="1" applyBorder="1" applyAlignment="1">
      <alignment horizontal="center" vertical="center"/>
    </xf>
    <xf numFmtId="37" fontId="207" fillId="0" borderId="4" xfId="0" applyNumberFormat="1" applyFont="1" applyBorder="1" applyAlignment="1">
      <alignment horizontal="center" vertical="center"/>
    </xf>
    <xf numFmtId="37" fontId="208" fillId="0" borderId="4" xfId="0" applyNumberFormat="1" applyFont="1" applyBorder="1" applyAlignment="1">
      <alignment horizontal="center" vertical="center"/>
    </xf>
    <xf numFmtId="37" fontId="209" fillId="0" borderId="4" xfId="0" applyNumberFormat="1" applyFont="1" applyBorder="1" applyAlignment="1">
      <alignment horizontal="center" vertical="center"/>
    </xf>
    <xf numFmtId="37" fontId="210" fillId="0" borderId="4" xfId="0" applyNumberFormat="1" applyFont="1" applyBorder="1" applyAlignment="1">
      <alignment horizontal="center" vertical="center"/>
    </xf>
    <xf numFmtId="37" fontId="211" fillId="0" borderId="4" xfId="0" applyNumberFormat="1" applyFont="1" applyBorder="1" applyAlignment="1">
      <alignment horizontal="center" vertical="center"/>
    </xf>
    <xf numFmtId="37" fontId="212" fillId="0" borderId="4" xfId="0" applyNumberFormat="1" applyFont="1" applyBorder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1" xfId="0" applyNumberFormat="1" applyFont="1" applyBorder="1" applyAlignment="1">
      <alignment horizontal="center" vertical="center" wrapText="1"/>
    </xf>
    <xf numFmtId="37" fontId="221" fillId="0" borderId="1" xfId="0" applyNumberFormat="1" applyFont="1" applyBorder="1" applyAlignment="1">
      <alignment horizontal="center" vertical="center" wrapText="1"/>
    </xf>
    <xf numFmtId="37" fontId="222" fillId="0" borderId="1" xfId="0" applyNumberFormat="1" applyFont="1" applyBorder="1" applyAlignment="1">
      <alignment horizontal="center" vertical="center" wrapText="1"/>
    </xf>
    <xf numFmtId="37" fontId="223" fillId="0" borderId="1" xfId="0" applyNumberFormat="1" applyFont="1" applyBorder="1" applyAlignment="1">
      <alignment horizontal="center" vertical="center" wrapText="1"/>
    </xf>
    <xf numFmtId="37" fontId="224" fillId="0" borderId="1" xfId="0" applyNumberFormat="1" applyFont="1" applyBorder="1" applyAlignment="1">
      <alignment horizontal="center" vertical="center" wrapText="1"/>
    </xf>
    <xf numFmtId="37" fontId="225" fillId="0" borderId="1" xfId="0" applyNumberFormat="1" applyFont="1" applyBorder="1" applyAlignment="1">
      <alignment horizontal="center" vertical="center" wrapText="1"/>
    </xf>
    <xf numFmtId="37" fontId="226" fillId="0" borderId="1" xfId="0" applyNumberFormat="1" applyFont="1" applyBorder="1" applyAlignment="1">
      <alignment horizontal="center" vertical="center" wrapText="1"/>
    </xf>
    <xf numFmtId="37" fontId="227" fillId="0" borderId="1" xfId="0" applyNumberFormat="1" applyFont="1" applyBorder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 wrapText="1"/>
    </xf>
    <xf numFmtId="37" fontId="231" fillId="0" borderId="0" xfId="0" applyNumberFormat="1" applyFont="1" applyAlignment="1">
      <alignment horizontal="center" vertical="center" wrapText="1"/>
    </xf>
    <xf numFmtId="37" fontId="232" fillId="0" borderId="0" xfId="0" applyNumberFormat="1" applyFont="1" applyAlignment="1">
      <alignment horizontal="center" vertical="center" wrapText="1"/>
    </xf>
    <xf numFmtId="37" fontId="233" fillId="0" borderId="0" xfId="0" applyNumberFormat="1" applyFont="1" applyAlignment="1">
      <alignment horizontal="center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 wrapText="1"/>
    </xf>
    <xf numFmtId="37" fontId="236" fillId="0" borderId="0" xfId="0" applyNumberFormat="1" applyFont="1" applyAlignment="1">
      <alignment horizontal="center" vertical="center" wrapText="1"/>
    </xf>
    <xf numFmtId="37" fontId="237" fillId="0" borderId="0" xfId="0" applyNumberFormat="1" applyFont="1" applyAlignment="1">
      <alignment horizontal="center" vertical="center" wrapText="1"/>
    </xf>
    <xf numFmtId="37" fontId="238" fillId="0" borderId="0" xfId="0" applyNumberFormat="1" applyFont="1" applyAlignment="1">
      <alignment horizontal="center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 wrapText="1"/>
    </xf>
    <xf numFmtId="37" fontId="241" fillId="0" borderId="0" xfId="0" applyNumberFormat="1" applyFont="1" applyAlignment="1">
      <alignment horizontal="center" vertical="center" wrapText="1"/>
    </xf>
    <xf numFmtId="37" fontId="242" fillId="0" borderId="0" xfId="0" applyNumberFormat="1" applyFont="1" applyAlignment="1">
      <alignment horizontal="center" vertical="center" wrapText="1"/>
    </xf>
    <xf numFmtId="37" fontId="243" fillId="0" borderId="0" xfId="0" applyNumberFormat="1" applyFont="1" applyAlignment="1">
      <alignment horizontal="center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 wrapText="1"/>
    </xf>
    <xf numFmtId="37" fontId="246" fillId="0" borderId="0" xfId="0" applyNumberFormat="1" applyFont="1" applyAlignment="1">
      <alignment horizontal="center" vertical="center" wrapText="1"/>
    </xf>
    <xf numFmtId="37" fontId="247" fillId="0" borderId="0" xfId="0" applyNumberFormat="1" applyFont="1" applyAlignment="1">
      <alignment horizontal="center" vertical="center" wrapText="1"/>
    </xf>
    <xf numFmtId="37" fontId="248" fillId="0" borderId="0" xfId="0" applyNumberFormat="1" applyFont="1" applyAlignment="1">
      <alignment horizontal="center" vertical="center" wrapText="1"/>
    </xf>
    <xf numFmtId="37" fontId="249" fillId="0" borderId="0" xfId="0" applyNumberFormat="1" applyFont="1" applyAlignment="1">
      <alignment horizontal="center" vertical="center" wrapText="1"/>
    </xf>
    <xf numFmtId="37" fontId="250" fillId="0" borderId="0" xfId="0" applyNumberFormat="1" applyFont="1" applyAlignment="1">
      <alignment horizontal="center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 wrapText="1"/>
    </xf>
    <xf numFmtId="37" fontId="253" fillId="0" borderId="0" xfId="0" applyNumberFormat="1" applyFont="1" applyAlignment="1">
      <alignment horizontal="center" vertical="center" wrapText="1"/>
    </xf>
    <xf numFmtId="37" fontId="254" fillId="0" borderId="0" xfId="0" applyNumberFormat="1" applyFont="1" applyAlignment="1">
      <alignment horizontal="center" vertical="center" wrapText="1"/>
    </xf>
    <xf numFmtId="37" fontId="255" fillId="0" borderId="0" xfId="0" applyNumberFormat="1" applyFont="1" applyAlignment="1">
      <alignment horizontal="center" vertical="center" wrapText="1"/>
    </xf>
    <xf numFmtId="37" fontId="256" fillId="0" borderId="0" xfId="0" applyNumberFormat="1" applyFont="1" applyAlignment="1">
      <alignment horizontal="center" vertical="center" wrapText="1"/>
    </xf>
    <xf numFmtId="37" fontId="257" fillId="0" borderId="0" xfId="0" applyNumberFormat="1" applyFont="1" applyAlignment="1">
      <alignment horizontal="center" vertical="center" wrapText="1"/>
    </xf>
    <xf numFmtId="37" fontId="258" fillId="0" borderId="0" xfId="0" applyNumberFormat="1" applyFont="1" applyAlignment="1">
      <alignment horizontal="center" vertical="center" wrapText="1"/>
    </xf>
    <xf numFmtId="37" fontId="259" fillId="0" borderId="0" xfId="0" applyNumberFormat="1" applyFont="1" applyAlignment="1">
      <alignment horizontal="center" vertical="center" wrapText="1"/>
    </xf>
    <xf numFmtId="37" fontId="260" fillId="0" borderId="0" xfId="0" applyNumberFormat="1" applyFont="1" applyAlignment="1">
      <alignment horizontal="center" vertical="center" wrapText="1"/>
    </xf>
    <xf numFmtId="37" fontId="261" fillId="0" borderId="0" xfId="0" applyNumberFormat="1" applyFont="1" applyAlignment="1">
      <alignment horizontal="center" vertical="center" wrapText="1"/>
    </xf>
    <xf numFmtId="37" fontId="262" fillId="0" borderId="0" xfId="0" applyNumberFormat="1" applyFont="1" applyAlignment="1">
      <alignment horizontal="center" vertical="center" wrapText="1"/>
    </xf>
    <xf numFmtId="37" fontId="263" fillId="0" borderId="0" xfId="0" applyNumberFormat="1" applyFont="1" applyAlignment="1">
      <alignment horizontal="center" vertical="center" wrapText="1"/>
    </xf>
    <xf numFmtId="37" fontId="264" fillId="0" borderId="0" xfId="0" applyNumberFormat="1" applyFont="1" applyAlignment="1">
      <alignment horizontal="center" vertical="center" wrapText="1"/>
    </xf>
    <xf numFmtId="37" fontId="265" fillId="0" borderId="0" xfId="0" applyNumberFormat="1" applyFont="1" applyAlignment="1">
      <alignment horizontal="center" vertical="center" wrapText="1"/>
    </xf>
    <xf numFmtId="37" fontId="266" fillId="0" borderId="0" xfId="0" applyNumberFormat="1" applyFont="1" applyAlignment="1">
      <alignment horizontal="center" vertical="center" wrapText="1"/>
    </xf>
    <xf numFmtId="37" fontId="267" fillId="0" borderId="0" xfId="0" applyNumberFormat="1" applyFont="1" applyAlignment="1">
      <alignment horizontal="center" vertical="center" wrapText="1"/>
    </xf>
    <xf numFmtId="37" fontId="268" fillId="0" borderId="0" xfId="0" applyNumberFormat="1" applyFont="1" applyAlignment="1">
      <alignment horizontal="center" vertical="center" wrapText="1"/>
    </xf>
    <xf numFmtId="37" fontId="269" fillId="0" borderId="0" xfId="0" applyNumberFormat="1" applyFont="1" applyAlignment="1">
      <alignment horizontal="center" vertical="center" wrapText="1"/>
    </xf>
    <xf numFmtId="37" fontId="270" fillId="0" borderId="0" xfId="0" applyNumberFormat="1" applyFont="1" applyAlignment="1">
      <alignment horizontal="center" vertical="center" wrapText="1"/>
    </xf>
    <xf numFmtId="37" fontId="271" fillId="0" borderId="0" xfId="0" applyNumberFormat="1" applyFont="1" applyAlignment="1">
      <alignment horizontal="center" vertical="center" wrapText="1"/>
    </xf>
    <xf numFmtId="37" fontId="272" fillId="0" borderId="0" xfId="0" applyNumberFormat="1" applyFont="1" applyAlignment="1">
      <alignment horizontal="center" vertical="center" wrapText="1"/>
    </xf>
    <xf numFmtId="37" fontId="273" fillId="0" borderId="0" xfId="0" applyNumberFormat="1" applyFont="1" applyAlignment="1">
      <alignment horizontal="center" vertical="center" wrapText="1"/>
    </xf>
    <xf numFmtId="37" fontId="274" fillId="0" borderId="0" xfId="0" applyNumberFormat="1" applyFont="1" applyAlignment="1">
      <alignment horizontal="center" vertical="center" wrapText="1"/>
    </xf>
    <xf numFmtId="37" fontId="275" fillId="0" borderId="0" xfId="0" applyNumberFormat="1" applyFont="1" applyAlignment="1">
      <alignment horizontal="center" vertical="center" wrapText="1"/>
    </xf>
    <xf numFmtId="37" fontId="276" fillId="0" borderId="3" xfId="0" applyNumberFormat="1" applyFont="1" applyBorder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1" xfId="0" applyNumberFormat="1" applyFont="1" applyBorder="1" applyAlignment="1">
      <alignment horizontal="center" vertical="center" wrapText="1"/>
    </xf>
    <xf numFmtId="37" fontId="289" fillId="0" borderId="1" xfId="0" applyNumberFormat="1" applyFont="1" applyBorder="1" applyAlignment="1">
      <alignment horizontal="center" vertical="center" wrapText="1"/>
    </xf>
    <xf numFmtId="37" fontId="290" fillId="0" borderId="1" xfId="0" applyNumberFormat="1" applyFont="1" applyBorder="1" applyAlignment="1">
      <alignment horizontal="center" vertical="center" wrapText="1"/>
    </xf>
    <xf numFmtId="37" fontId="291" fillId="0" borderId="1" xfId="0" applyNumberFormat="1" applyFont="1" applyBorder="1" applyAlignment="1">
      <alignment horizontal="center" vertical="center" wrapText="1"/>
    </xf>
    <xf numFmtId="37" fontId="292" fillId="0" borderId="1" xfId="0" applyNumberFormat="1" applyFont="1" applyBorder="1" applyAlignment="1">
      <alignment horizontal="center" vertical="center" wrapText="1"/>
    </xf>
    <xf numFmtId="37" fontId="293" fillId="0" borderId="1" xfId="0" applyNumberFormat="1" applyFont="1" applyBorder="1" applyAlignment="1">
      <alignment horizontal="center" vertical="center" wrapText="1"/>
    </xf>
    <xf numFmtId="37" fontId="294" fillId="0" borderId="1" xfId="0" applyNumberFormat="1" applyFont="1" applyBorder="1" applyAlignment="1">
      <alignment horizontal="center" vertical="center" wrapText="1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0" xfId="0" applyNumberFormat="1" applyFont="1" applyAlignment="1">
      <alignment horizontal="center" vertical="center" wrapText="1"/>
    </xf>
    <xf numFmtId="37" fontId="297" fillId="0" borderId="0" xfId="0" applyNumberFormat="1" applyFont="1" applyAlignment="1">
      <alignment horizontal="center" vertical="center" wrapText="1"/>
    </xf>
    <xf numFmtId="37" fontId="298" fillId="0" borderId="0" xfId="0" applyNumberFormat="1" applyFont="1" applyAlignment="1">
      <alignment horizontal="center" vertical="center" wrapText="1"/>
    </xf>
    <xf numFmtId="37" fontId="299" fillId="0" borderId="0" xfId="0" applyNumberFormat="1" applyFont="1" applyAlignment="1">
      <alignment horizontal="center" vertical="center" wrapText="1"/>
    </xf>
    <xf numFmtId="37" fontId="300" fillId="0" borderId="0" xfId="0" applyNumberFormat="1" applyFont="1" applyAlignment="1">
      <alignment horizontal="center" vertical="center" wrapText="1"/>
    </xf>
    <xf numFmtId="37" fontId="301" fillId="0" borderId="0" xfId="0" applyNumberFormat="1" applyFont="1" applyAlignment="1">
      <alignment horizontal="center" vertical="center" wrapText="1"/>
    </xf>
    <xf numFmtId="37" fontId="302" fillId="0" borderId="0" xfId="0" applyNumberFormat="1" applyFont="1" applyAlignment="1">
      <alignment horizontal="center" vertical="center" wrapText="1"/>
    </xf>
    <xf numFmtId="37" fontId="303" fillId="0" borderId="0" xfId="0" applyNumberFormat="1" applyFont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 wrapText="1"/>
    </xf>
    <xf numFmtId="37" fontId="306" fillId="0" borderId="0" xfId="0" applyNumberFormat="1" applyFont="1" applyAlignment="1">
      <alignment horizontal="center" vertical="center" wrapText="1"/>
    </xf>
    <xf numFmtId="37" fontId="307" fillId="0" borderId="0" xfId="0" applyNumberFormat="1" applyFont="1" applyAlignment="1">
      <alignment horizontal="center" vertical="center" wrapText="1"/>
    </xf>
    <xf numFmtId="37" fontId="308" fillId="0" borderId="0" xfId="0" applyNumberFormat="1" applyFont="1" applyAlignment="1">
      <alignment horizontal="center" vertical="center" wrapText="1"/>
    </xf>
    <xf numFmtId="37" fontId="309" fillId="0" borderId="0" xfId="0" applyNumberFormat="1" applyFont="1" applyAlignment="1">
      <alignment horizontal="center" vertical="center" wrapText="1"/>
    </xf>
    <xf numFmtId="37" fontId="310" fillId="0" borderId="0" xfId="0" applyNumberFormat="1" applyFont="1" applyAlignment="1">
      <alignment horizontal="center" vertical="center" wrapText="1"/>
    </xf>
    <xf numFmtId="37" fontId="311" fillId="0" borderId="0" xfId="0" applyNumberFormat="1" applyFont="1" applyAlignment="1">
      <alignment horizontal="center" vertical="center" wrapText="1"/>
    </xf>
    <xf numFmtId="37" fontId="312" fillId="0" borderId="0" xfId="0" applyNumberFormat="1" applyFont="1" applyAlignment="1">
      <alignment horizontal="center" vertical="center" wrapText="1"/>
    </xf>
    <xf numFmtId="37" fontId="313" fillId="0" borderId="0" xfId="0" applyNumberFormat="1" applyFont="1" applyAlignment="1">
      <alignment horizontal="center" vertical="center" wrapText="1"/>
    </xf>
    <xf numFmtId="37" fontId="314" fillId="0" borderId="0" xfId="0" applyNumberFormat="1" applyFont="1" applyAlignment="1">
      <alignment horizontal="center" vertical="center" wrapText="1"/>
    </xf>
    <xf numFmtId="37" fontId="315" fillId="0" borderId="0" xfId="0" applyNumberFormat="1" applyFont="1" applyAlignment="1">
      <alignment horizontal="center" vertical="center" wrapText="1"/>
    </xf>
    <xf numFmtId="37" fontId="316" fillId="0" borderId="0" xfId="0" applyNumberFormat="1" applyFont="1" applyAlignment="1">
      <alignment horizontal="center" vertical="center" wrapText="1"/>
    </xf>
    <xf numFmtId="37" fontId="317" fillId="0" borderId="0" xfId="0" applyNumberFormat="1" applyFont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 wrapText="1"/>
    </xf>
    <xf numFmtId="37" fontId="320" fillId="0" borderId="0" xfId="0" applyNumberFormat="1" applyFont="1" applyAlignment="1">
      <alignment horizontal="center" vertical="center" wrapText="1"/>
    </xf>
    <xf numFmtId="37" fontId="321" fillId="0" borderId="0" xfId="0" applyNumberFormat="1" applyFont="1" applyAlignment="1">
      <alignment horizontal="center" vertical="center" wrapText="1"/>
    </xf>
    <xf numFmtId="37" fontId="322" fillId="0" borderId="0" xfId="0" applyNumberFormat="1" applyFont="1" applyAlignment="1">
      <alignment horizontal="center" vertical="center" wrapText="1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 wrapText="1"/>
    </xf>
    <xf numFmtId="37" fontId="325" fillId="0" borderId="0" xfId="0" applyNumberFormat="1" applyFont="1" applyAlignment="1">
      <alignment horizontal="center" vertical="center" wrapText="1"/>
    </xf>
    <xf numFmtId="37" fontId="326" fillId="0" borderId="0" xfId="0" applyNumberFormat="1" applyFont="1" applyAlignment="1">
      <alignment horizontal="center" vertical="center" wrapText="1"/>
    </xf>
    <xf numFmtId="37" fontId="327" fillId="0" borderId="0" xfId="0" applyNumberFormat="1" applyFont="1" applyAlignment="1">
      <alignment horizontal="center" vertical="center" wrapText="1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 wrapText="1"/>
    </xf>
    <xf numFmtId="37" fontId="330" fillId="0" borderId="0" xfId="0" applyNumberFormat="1" applyFont="1" applyAlignment="1">
      <alignment horizontal="center" vertical="center" wrapText="1"/>
    </xf>
    <xf numFmtId="37" fontId="331" fillId="0" borderId="0" xfId="0" applyNumberFormat="1" applyFont="1" applyAlignment="1">
      <alignment horizontal="center" vertical="center" wrapText="1"/>
    </xf>
    <xf numFmtId="37" fontId="332" fillId="0" borderId="0" xfId="0" applyNumberFormat="1" applyFont="1" applyAlignment="1">
      <alignment horizontal="center" vertical="center" wrapText="1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3" xfId="0" applyNumberFormat="1" applyFont="1" applyBorder="1" applyAlignment="1">
      <alignment horizontal="center" vertical="center"/>
    </xf>
    <xf numFmtId="37" fontId="337" fillId="0" borderId="4" xfId="0" applyNumberFormat="1" applyFont="1" applyBorder="1" applyAlignment="1">
      <alignment horizontal="center" vertical="center"/>
    </xf>
    <xf numFmtId="37" fontId="338" fillId="0" borderId="4" xfId="0" applyNumberFormat="1" applyFont="1" applyBorder="1" applyAlignment="1">
      <alignment horizontal="center" vertical="center"/>
    </xf>
    <xf numFmtId="37" fontId="339" fillId="0" borderId="4" xfId="0" applyNumberFormat="1" applyFont="1" applyBorder="1" applyAlignment="1">
      <alignment horizontal="center" vertical="center"/>
    </xf>
    <xf numFmtId="37" fontId="340" fillId="0" borderId="4" xfId="0" applyNumberFormat="1" applyFont="1" applyBorder="1" applyAlignment="1">
      <alignment horizontal="center" vertical="center"/>
    </xf>
    <xf numFmtId="37" fontId="341" fillId="0" borderId="4" xfId="0" applyNumberFormat="1" applyFont="1" applyBorder="1" applyAlignment="1">
      <alignment horizontal="center" vertical="center"/>
    </xf>
    <xf numFmtId="37" fontId="342" fillId="0" borderId="4" xfId="0" applyNumberFormat="1" applyFont="1" applyBorder="1" applyAlignment="1">
      <alignment horizontal="center" vertical="center"/>
    </xf>
    <xf numFmtId="37" fontId="343" fillId="0" borderId="4" xfId="0" applyNumberFormat="1" applyFont="1" applyBorder="1" applyAlignment="1">
      <alignment horizontal="center" vertical="center"/>
    </xf>
    <xf numFmtId="37" fontId="344" fillId="0" borderId="4" xfId="0" applyNumberFormat="1" applyFont="1" applyBorder="1" applyAlignment="1">
      <alignment horizontal="center" vertical="center"/>
    </xf>
    <xf numFmtId="37" fontId="352" fillId="0" borderId="1" xfId="0" applyNumberFormat="1" applyFont="1" applyBorder="1" applyAlignment="1">
      <alignment horizontal="center" vertical="center"/>
    </xf>
    <xf numFmtId="37" fontId="353" fillId="0" borderId="1" xfId="0" applyNumberFormat="1" applyFont="1" applyBorder="1" applyAlignment="1">
      <alignment horizontal="center" vertical="center" wrapText="1"/>
    </xf>
    <xf numFmtId="37" fontId="354" fillId="0" borderId="1" xfId="0" applyNumberFormat="1" applyFont="1" applyBorder="1" applyAlignment="1">
      <alignment horizontal="center" vertical="center" wrapText="1"/>
    </xf>
    <xf numFmtId="37" fontId="355" fillId="0" borderId="1" xfId="0" applyNumberFormat="1" applyFont="1" applyBorder="1" applyAlignment="1">
      <alignment horizontal="center" vertical="center" wrapText="1"/>
    </xf>
    <xf numFmtId="37" fontId="356" fillId="0" borderId="1" xfId="0" applyNumberFormat="1" applyFont="1" applyBorder="1" applyAlignment="1">
      <alignment horizontal="center" vertical="center" wrapText="1"/>
    </xf>
    <xf numFmtId="37" fontId="357" fillId="0" borderId="1" xfId="0" applyNumberFormat="1" applyFont="1" applyBorder="1" applyAlignment="1">
      <alignment horizontal="center" vertical="center" wrapText="1"/>
    </xf>
    <xf numFmtId="37" fontId="358" fillId="0" borderId="1" xfId="0" applyNumberFormat="1" applyFont="1" applyBorder="1" applyAlignment="1">
      <alignment horizontal="center" vertical="center" wrapText="1"/>
    </xf>
    <xf numFmtId="37" fontId="359" fillId="0" borderId="1" xfId="0" applyNumberFormat="1" applyFont="1" applyBorder="1" applyAlignment="1">
      <alignment horizontal="center" vertical="center" wrapText="1"/>
    </xf>
    <xf numFmtId="37" fontId="360" fillId="0" borderId="1" xfId="0" applyNumberFormat="1" applyFont="1" applyBorder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 wrapText="1"/>
    </xf>
    <xf numFmtId="37" fontId="362" fillId="0" borderId="0" xfId="0" applyNumberFormat="1" applyFont="1" applyAlignment="1">
      <alignment horizontal="center" vertical="center" wrapText="1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 wrapText="1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 wrapText="1"/>
    </xf>
    <xf numFmtId="37" fontId="367" fillId="0" borderId="0" xfId="0" applyNumberFormat="1" applyFont="1" applyAlignment="1">
      <alignment horizontal="center" vertical="center" wrapText="1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 wrapText="1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 wrapText="1"/>
    </xf>
    <xf numFmtId="37" fontId="372" fillId="0" borderId="0" xfId="0" applyNumberFormat="1" applyFont="1" applyAlignment="1">
      <alignment horizontal="center" vertical="center" wrapText="1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 wrapText="1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 wrapText="1"/>
    </xf>
    <xf numFmtId="37" fontId="378" fillId="0" borderId="0" xfId="0" applyNumberFormat="1" applyFont="1" applyAlignment="1">
      <alignment horizontal="center" vertical="center" wrapText="1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 wrapText="1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 wrapText="1"/>
    </xf>
    <xf numFmtId="37" fontId="384" fillId="0" borderId="0" xfId="0" applyNumberFormat="1" applyFont="1" applyAlignment="1">
      <alignment horizontal="center" vertical="center" wrapText="1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 wrapText="1"/>
    </xf>
    <xf numFmtId="37" fontId="387" fillId="0" borderId="0" xfId="0" applyNumberFormat="1" applyFont="1" applyAlignment="1">
      <alignment horizontal="center" vertical="center" wrapText="1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 wrapText="1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 wrapText="1"/>
    </xf>
    <xf numFmtId="37" fontId="393" fillId="0" borderId="0" xfId="0" applyNumberFormat="1" applyFont="1" applyAlignment="1">
      <alignment horizontal="center" vertical="center" wrapText="1"/>
    </xf>
    <xf numFmtId="37" fontId="394" fillId="0" borderId="0" xfId="0" applyNumberFormat="1" applyFont="1" applyAlignment="1">
      <alignment horizontal="center" vertical="center" wrapText="1"/>
    </xf>
    <xf numFmtId="37" fontId="395" fillId="0" borderId="0" xfId="0" applyNumberFormat="1" applyFont="1" applyAlignment="1">
      <alignment horizontal="center" vertical="center" wrapText="1"/>
    </xf>
    <xf numFmtId="37" fontId="396" fillId="0" borderId="0" xfId="0" applyNumberFormat="1" applyFont="1" applyAlignment="1">
      <alignment horizontal="center" vertical="center" wrapText="1"/>
    </xf>
    <xf numFmtId="37" fontId="397" fillId="0" borderId="0" xfId="0" applyNumberFormat="1" applyFont="1" applyAlignment="1">
      <alignment horizontal="center" vertical="center" wrapText="1"/>
    </xf>
    <xf numFmtId="37" fontId="398" fillId="0" borderId="0" xfId="0" applyNumberFormat="1" applyFont="1" applyAlignment="1">
      <alignment horizontal="center" vertical="center" wrapText="1"/>
    </xf>
    <xf numFmtId="37" fontId="399" fillId="0" borderId="0" xfId="0" applyNumberFormat="1" applyFont="1" applyAlignment="1">
      <alignment horizontal="center" vertical="center" wrapText="1"/>
    </xf>
    <xf numFmtId="37" fontId="400" fillId="0" borderId="0" xfId="0" applyNumberFormat="1" applyFont="1" applyAlignment="1">
      <alignment horizontal="center" vertical="center" wrapText="1"/>
    </xf>
    <xf numFmtId="37" fontId="401" fillId="0" borderId="0" xfId="0" applyNumberFormat="1" applyFont="1" applyAlignment="1">
      <alignment horizontal="center" vertical="center" wrapText="1"/>
    </xf>
    <xf numFmtId="37" fontId="402" fillId="0" borderId="0" xfId="0" applyNumberFormat="1" applyFont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 wrapText="1"/>
    </xf>
    <xf numFmtId="37" fontId="404" fillId="0" borderId="0" xfId="0" applyNumberFormat="1" applyFont="1" applyAlignment="1">
      <alignment horizontal="center" vertical="center" wrapText="1"/>
    </xf>
    <xf numFmtId="37" fontId="405" fillId="0" borderId="0" xfId="0" applyNumberFormat="1" applyFont="1" applyAlignment="1">
      <alignment horizontal="center" vertical="center" wrapText="1"/>
    </xf>
    <xf numFmtId="37" fontId="406" fillId="0" borderId="0" xfId="0" applyNumberFormat="1" applyFont="1" applyAlignment="1">
      <alignment horizontal="center" vertical="center" wrapText="1"/>
    </xf>
    <xf numFmtId="37" fontId="407" fillId="0" borderId="0" xfId="0" applyNumberFormat="1" applyFont="1" applyAlignment="1">
      <alignment horizontal="center" vertical="center" wrapText="1"/>
    </xf>
    <xf numFmtId="37" fontId="408" fillId="0" borderId="0" xfId="0" applyNumberFormat="1" applyFont="1" applyAlignment="1">
      <alignment horizontal="center" vertical="center" wrapText="1"/>
    </xf>
    <xf numFmtId="37" fontId="409" fillId="0" borderId="0" xfId="0" applyNumberFormat="1" applyFont="1" applyAlignment="1">
      <alignment horizontal="center" vertical="center" wrapText="1"/>
    </xf>
    <xf numFmtId="37" fontId="410" fillId="0" borderId="0" xfId="0" applyNumberFormat="1" applyFont="1" applyAlignment="1">
      <alignment horizontal="center" vertical="center" wrapText="1"/>
    </xf>
    <xf numFmtId="37" fontId="411" fillId="0" borderId="0" xfId="0" applyNumberFormat="1" applyFont="1" applyAlignment="1">
      <alignment horizontal="center" vertical="center" wrapText="1"/>
    </xf>
    <xf numFmtId="37" fontId="412" fillId="0" borderId="0" xfId="0" applyNumberFormat="1" applyFont="1" applyAlignment="1">
      <alignment horizontal="center" vertical="center" wrapText="1"/>
    </xf>
    <xf numFmtId="37" fontId="413" fillId="0" borderId="0" xfId="0" applyNumberFormat="1" applyFont="1" applyAlignment="1">
      <alignment horizontal="center" vertical="center" wrapText="1"/>
    </xf>
    <xf numFmtId="37" fontId="414" fillId="0" borderId="0" xfId="0" applyNumberFormat="1" applyFont="1" applyAlignment="1">
      <alignment horizontal="center" vertical="center" wrapText="1"/>
    </xf>
    <xf numFmtId="37" fontId="415" fillId="0" borderId="0" xfId="0" applyNumberFormat="1" applyFont="1" applyAlignment="1">
      <alignment horizontal="center" vertical="center" wrapText="1"/>
    </xf>
    <xf numFmtId="37" fontId="416" fillId="0" borderId="0" xfId="0" applyNumberFormat="1" applyFont="1" applyAlignment="1">
      <alignment horizontal="center" vertical="center" wrapText="1"/>
    </xf>
    <xf numFmtId="37" fontId="417" fillId="0" borderId="0" xfId="0" applyNumberFormat="1" applyFont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 wrapText="1"/>
    </xf>
    <xf numFmtId="37" fontId="421" fillId="0" borderId="0" xfId="0" applyNumberFormat="1" applyFont="1" applyAlignment="1">
      <alignment horizontal="center" vertical="center" wrapText="1"/>
    </xf>
    <xf numFmtId="37" fontId="422" fillId="0" borderId="0" xfId="0" applyNumberFormat="1" applyFont="1" applyAlignment="1">
      <alignment horizontal="center" vertical="center" wrapText="1"/>
    </xf>
    <xf numFmtId="37" fontId="423" fillId="0" borderId="0" xfId="0" applyNumberFormat="1" applyFont="1" applyAlignment="1">
      <alignment horizontal="center" vertical="center" wrapText="1"/>
    </xf>
    <xf numFmtId="37" fontId="424" fillId="0" borderId="0" xfId="0" applyNumberFormat="1" applyFont="1" applyAlignment="1">
      <alignment horizontal="center" vertical="center" wrapText="1"/>
    </xf>
    <xf numFmtId="37" fontId="425" fillId="0" borderId="0" xfId="0" applyNumberFormat="1" applyFont="1" applyAlignment="1">
      <alignment horizontal="center" vertical="center" wrapText="1"/>
    </xf>
    <xf numFmtId="37" fontId="426" fillId="0" borderId="0" xfId="0" applyNumberFormat="1" applyFont="1" applyAlignment="1">
      <alignment horizontal="center" vertical="center" wrapText="1"/>
    </xf>
    <xf numFmtId="37" fontId="427" fillId="0" borderId="0" xfId="0" applyNumberFormat="1" applyFont="1" applyAlignment="1">
      <alignment horizontal="center" vertical="center" wrapText="1"/>
    </xf>
    <xf numFmtId="37" fontId="428" fillId="0" borderId="3" xfId="0" applyNumberFormat="1" applyFont="1" applyBorder="1" applyAlignment="1">
      <alignment horizontal="center" vertical="center"/>
    </xf>
    <xf numFmtId="37" fontId="429" fillId="0" borderId="4" xfId="0" applyNumberFormat="1" applyFont="1" applyBorder="1" applyAlignment="1">
      <alignment horizontal="center" vertical="center"/>
    </xf>
    <xf numFmtId="37" fontId="430" fillId="0" borderId="4" xfId="0" applyNumberFormat="1" applyFont="1" applyBorder="1" applyAlignment="1">
      <alignment horizontal="center" vertical="center"/>
    </xf>
    <xf numFmtId="37" fontId="431" fillId="0" borderId="4" xfId="0" applyNumberFormat="1" applyFont="1" applyBorder="1" applyAlignment="1">
      <alignment horizontal="center" vertical="center"/>
    </xf>
    <xf numFmtId="37" fontId="432" fillId="0" borderId="4" xfId="0" applyNumberFormat="1" applyFont="1" applyBorder="1" applyAlignment="1">
      <alignment horizontal="center" vertical="center"/>
    </xf>
    <xf numFmtId="37" fontId="433" fillId="0" borderId="4" xfId="0" applyNumberFormat="1" applyFont="1" applyBorder="1" applyAlignment="1">
      <alignment horizontal="center" vertical="center"/>
    </xf>
    <xf numFmtId="37" fontId="441" fillId="0" borderId="1" xfId="0" applyNumberFormat="1" applyFont="1" applyBorder="1" applyAlignment="1">
      <alignment horizontal="center" vertical="center" wrapText="1"/>
    </xf>
    <xf numFmtId="37" fontId="442" fillId="0" borderId="1" xfId="0" applyNumberFormat="1" applyFont="1" applyBorder="1" applyAlignment="1">
      <alignment horizontal="center" vertical="center" wrapText="1"/>
    </xf>
    <xf numFmtId="37" fontId="443" fillId="0" borderId="1" xfId="0" applyNumberFormat="1" applyFont="1" applyBorder="1" applyAlignment="1">
      <alignment horizontal="center" vertical="center" wrapText="1"/>
    </xf>
    <xf numFmtId="37" fontId="444" fillId="0" borderId="1" xfId="0" applyNumberFormat="1" applyFont="1" applyBorder="1" applyAlignment="1">
      <alignment horizontal="center" vertical="center" wrapText="1"/>
    </xf>
    <xf numFmtId="37" fontId="445" fillId="0" borderId="1" xfId="0" applyNumberFormat="1" applyFont="1" applyBorder="1" applyAlignment="1">
      <alignment horizontal="center" vertical="center" wrapText="1"/>
    </xf>
    <xf numFmtId="37" fontId="446" fillId="0" borderId="1" xfId="0" applyNumberFormat="1" applyFont="1" applyBorder="1" applyAlignment="1">
      <alignment horizontal="center" vertical="center" wrapText="1"/>
    </xf>
    <xf numFmtId="37" fontId="447" fillId="0" borderId="0" xfId="0" applyNumberFormat="1" applyFont="1" applyAlignment="1">
      <alignment horizontal="center" vertical="center" wrapText="1"/>
    </xf>
    <xf numFmtId="37" fontId="448" fillId="0" borderId="0" xfId="0" applyNumberFormat="1" applyFont="1" applyAlignment="1">
      <alignment horizontal="center" vertical="center" wrapText="1"/>
    </xf>
    <xf numFmtId="37" fontId="449" fillId="0" borderId="0" xfId="0" applyNumberFormat="1" applyFont="1" applyAlignment="1">
      <alignment horizontal="center" vertical="center" wrapText="1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 wrapText="1"/>
    </xf>
    <xf numFmtId="37" fontId="452" fillId="0" borderId="3" xfId="0" applyNumberFormat="1" applyFont="1" applyBorder="1" applyAlignment="1">
      <alignment horizontal="center" vertical="center"/>
    </xf>
    <xf numFmtId="37" fontId="453" fillId="0" borderId="4" xfId="0" applyNumberFormat="1" applyFont="1" applyBorder="1" applyAlignment="1">
      <alignment horizontal="center" vertical="center"/>
    </xf>
    <xf numFmtId="37" fontId="454" fillId="0" borderId="4" xfId="0" applyNumberFormat="1" applyFont="1" applyBorder="1" applyAlignment="1">
      <alignment horizontal="center" vertical="center"/>
    </xf>
    <xf numFmtId="37" fontId="455" fillId="0" borderId="4" xfId="0" applyNumberFormat="1" applyFont="1" applyBorder="1" applyAlignment="1">
      <alignment horizontal="center" vertical="center"/>
    </xf>
    <xf numFmtId="37" fontId="460" fillId="0" borderId="1" xfId="0" applyNumberFormat="1" applyFont="1" applyBorder="1" applyAlignment="1">
      <alignment horizontal="center" vertical="center"/>
    </xf>
    <xf numFmtId="37" fontId="461" fillId="0" borderId="1" xfId="0" applyNumberFormat="1" applyFont="1" applyBorder="1" applyAlignment="1">
      <alignment horizontal="center" vertical="center"/>
    </xf>
    <xf numFmtId="37" fontId="462" fillId="0" borderId="1" xfId="0" applyNumberFormat="1" applyFont="1" applyBorder="1" applyAlignment="1">
      <alignment horizontal="center" vertical="center" wrapText="1"/>
    </xf>
    <xf numFmtId="37" fontId="463" fillId="0" borderId="1" xfId="0" applyNumberFormat="1" applyFont="1" applyBorder="1" applyAlignment="1">
      <alignment horizontal="center" vertical="center" wrapText="1"/>
    </xf>
    <xf numFmtId="37" fontId="464" fillId="0" borderId="1" xfId="0" applyNumberFormat="1" applyFont="1" applyBorder="1" applyAlignment="1">
      <alignment horizontal="center" vertical="center" wrapText="1"/>
    </xf>
    <xf numFmtId="37" fontId="468" fillId="0" borderId="3" xfId="0" applyNumberFormat="1" applyFont="1" applyBorder="1" applyAlignment="1">
      <alignment horizontal="center" vertical="center"/>
    </xf>
    <xf numFmtId="37" fontId="469" fillId="0" borderId="4" xfId="0" applyNumberFormat="1" applyFont="1" applyBorder="1" applyAlignment="1">
      <alignment horizontal="center" vertical="center"/>
    </xf>
    <xf numFmtId="37" fontId="470" fillId="0" borderId="4" xfId="0" applyNumberFormat="1" applyFont="1" applyBorder="1" applyAlignment="1">
      <alignment horizontal="center" vertical="center"/>
    </xf>
    <xf numFmtId="164" fontId="471" fillId="0" borderId="0" xfId="0" applyNumberFormat="1" applyFont="1" applyAlignment="1">
      <alignment horizontal="center" vertical="center"/>
    </xf>
    <xf numFmtId="10" fontId="471" fillId="0" borderId="0" xfId="0" applyNumberFormat="1" applyFont="1" applyAlignment="1">
      <alignment horizontal="center" vertical="center"/>
    </xf>
    <xf numFmtId="0" fontId="472" fillId="0" borderId="0" xfId="0" applyFont="1"/>
    <xf numFmtId="10" fontId="471" fillId="0" borderId="3" xfId="0" applyNumberFormat="1" applyFont="1" applyBorder="1" applyAlignment="1">
      <alignment horizontal="center" vertical="center"/>
    </xf>
    <xf numFmtId="0" fontId="47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71" fillId="0" borderId="8" xfId="0" applyNumberFormat="1" applyFont="1" applyBorder="1" applyAlignment="1">
      <alignment horizontal="center" vertical="center"/>
    </xf>
    <xf numFmtId="37" fontId="471" fillId="0" borderId="0" xfId="0" applyNumberFormat="1" applyFont="1" applyAlignment="1">
      <alignment horizontal="right" vertical="center" wrapText="1"/>
    </xf>
    <xf numFmtId="37" fontId="473" fillId="0" borderId="4" xfId="0" applyNumberFormat="1" applyFont="1" applyBorder="1" applyAlignment="1">
      <alignment horizontal="center" vertical="center"/>
    </xf>
    <xf numFmtId="37" fontId="0" fillId="0" borderId="0" xfId="0" applyNumberFormat="1"/>
    <xf numFmtId="3" fontId="0" fillId="0" borderId="0" xfId="0" applyNumberFormat="1"/>
    <xf numFmtId="3" fontId="474" fillId="0" borderId="0" xfId="0" applyNumberFormat="1" applyFont="1"/>
    <xf numFmtId="10" fontId="0" fillId="3" borderId="0" xfId="0" applyNumberFormat="1" applyFill="1"/>
    <xf numFmtId="164" fontId="0" fillId="0" borderId="0" xfId="0" applyNumberFormat="1"/>
    <xf numFmtId="3" fontId="474" fillId="0" borderId="9" xfId="0" applyNumberFormat="1" applyFont="1" applyBorder="1" applyAlignment="1">
      <alignment horizontal="right" vertical="center" readingOrder="2"/>
    </xf>
    <xf numFmtId="37" fontId="476" fillId="0" borderId="1" xfId="0" applyNumberFormat="1" applyFont="1" applyBorder="1" applyAlignment="1">
      <alignment horizontal="center" vertical="center" wrapText="1"/>
    </xf>
    <xf numFmtId="37" fontId="471" fillId="0" borderId="4" xfId="0" applyNumberFormat="1" applyFont="1" applyBorder="1" applyAlignment="1">
      <alignment horizontal="center" vertical="center"/>
    </xf>
    <xf numFmtId="10" fontId="472" fillId="0" borderId="0" xfId="0" applyNumberFormat="1" applyFont="1" applyAlignment="1">
      <alignment horizontal="center" vertical="center"/>
    </xf>
    <xf numFmtId="3" fontId="474" fillId="0" borderId="9" xfId="0" applyNumberFormat="1" applyFont="1" applyBorder="1" applyAlignment="1">
      <alignment vertical="center"/>
    </xf>
    <xf numFmtId="37" fontId="183" fillId="0" borderId="4" xfId="0" applyNumberFormat="1" applyFont="1" applyBorder="1" applyAlignment="1">
      <alignment horizontal="center" vertical="center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" fontId="475" fillId="0" borderId="0" xfId="0" applyNumberFormat="1" applyFont="1"/>
    <xf numFmtId="37" fontId="465" fillId="0" borderId="0" xfId="0" applyNumberFormat="1" applyFont="1" applyAlignment="1">
      <alignment horizontal="right" vertical="center" wrapText="1"/>
    </xf>
    <xf numFmtId="37" fontId="466" fillId="0" borderId="0" xfId="0" applyNumberFormat="1" applyFont="1" applyAlignment="1">
      <alignment horizontal="right" vertical="center" wrapText="1"/>
    </xf>
    <xf numFmtId="37" fontId="467" fillId="0" borderId="0" xfId="0" applyNumberFormat="1" applyFont="1" applyAlignment="1">
      <alignment horizontal="right" vertical="center" wrapText="1"/>
    </xf>
    <xf numFmtId="10" fontId="0" fillId="0" borderId="0" xfId="0" applyNumberFormat="1"/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right" vertical="center"/>
    </xf>
    <xf numFmtId="37" fontId="81" fillId="0" borderId="1" xfId="0" applyNumberFormat="1" applyFont="1" applyBorder="1" applyAlignment="1">
      <alignment horizontal="center" vertical="center"/>
    </xf>
    <xf numFmtId="37" fontId="83" fillId="0" borderId="1" xfId="0" applyNumberFormat="1" applyFont="1" applyBorder="1" applyAlignment="1">
      <alignment horizontal="center" vertical="center"/>
    </xf>
    <xf numFmtId="37" fontId="84" fillId="0" borderId="1" xfId="0" applyNumberFormat="1" applyFont="1" applyBorder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right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right" vertical="center"/>
    </xf>
    <xf numFmtId="37" fontId="132" fillId="0" borderId="1" xfId="0" applyNumberFormat="1" applyFont="1" applyBorder="1" applyAlignment="1">
      <alignment horizontal="center" vertical="center"/>
    </xf>
    <xf numFmtId="37" fontId="133" fillId="0" borderId="1" xfId="0" applyNumberFormat="1" applyFont="1" applyBorder="1" applyAlignment="1">
      <alignment horizontal="center" vertical="center"/>
    </xf>
    <xf numFmtId="37" fontId="134" fillId="0" borderId="1" xfId="0" applyNumberFormat="1" applyFont="1" applyBorder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right" vertical="center"/>
    </xf>
    <xf numFmtId="37" fontId="189" fillId="0" borderId="1" xfId="0" applyNumberFormat="1" applyFont="1" applyBorder="1" applyAlignment="1">
      <alignment horizontal="center" vertical="center"/>
    </xf>
    <xf numFmtId="37" fontId="190" fillId="0" borderId="1" xfId="0" applyNumberFormat="1" applyFont="1" applyBorder="1" applyAlignment="1">
      <alignment horizontal="center" vertical="center"/>
    </xf>
    <xf numFmtId="37" fontId="280" fillId="0" borderId="5" xfId="0" applyNumberFormat="1" applyFont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37" fontId="213" fillId="0" borderId="0" xfId="0" applyNumberFormat="1" applyFont="1" applyAlignment="1">
      <alignment horizontal="center" vertical="center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right" vertical="center"/>
    </xf>
    <xf numFmtId="37" fontId="217" fillId="0" borderId="1" xfId="0" applyNumberFormat="1" applyFont="1" applyBorder="1" applyAlignment="1">
      <alignment horizontal="center" vertical="center"/>
    </xf>
    <xf numFmtId="37" fontId="218" fillId="0" borderId="1" xfId="0" applyNumberFormat="1" applyFont="1" applyBorder="1" applyAlignment="1">
      <alignment horizontal="center" vertical="center"/>
    </xf>
    <xf numFmtId="37" fontId="345" fillId="0" borderId="5" xfId="0" applyNumberFormat="1" applyFont="1" applyBorder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37" fontId="284" fillId="0" borderId="0" xfId="0" applyNumberFormat="1" applyFont="1" applyAlignment="1">
      <alignment horizontal="right" vertical="center"/>
    </xf>
    <xf numFmtId="37" fontId="285" fillId="0" borderId="1" xfId="0" applyNumberFormat="1" applyFont="1" applyBorder="1" applyAlignment="1">
      <alignment horizontal="center" vertical="center"/>
    </xf>
    <xf numFmtId="37" fontId="286" fillId="0" borderId="1" xfId="0" applyNumberFormat="1" applyFont="1" applyBorder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right" vertical="center"/>
    </xf>
    <xf numFmtId="37" fontId="350" fillId="0" borderId="1" xfId="0" applyNumberFormat="1" applyFont="1" applyBorder="1" applyAlignment="1">
      <alignment horizontal="center" vertical="center"/>
    </xf>
    <xf numFmtId="37" fontId="351" fillId="0" borderId="1" xfId="0" applyNumberFormat="1" applyFont="1" applyBorder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right" vertical="center"/>
    </xf>
    <xf numFmtId="37" fontId="438" fillId="0" borderId="1" xfId="0" applyNumberFormat="1" applyFont="1" applyBorder="1" applyAlignment="1">
      <alignment horizontal="center" vertical="center"/>
    </xf>
    <xf numFmtId="37" fontId="439" fillId="0" borderId="1" xfId="0" applyNumberFormat="1" applyFont="1" applyBorder="1" applyAlignment="1">
      <alignment horizontal="center" vertical="center"/>
    </xf>
    <xf numFmtId="37" fontId="440" fillId="0" borderId="1" xfId="0" applyNumberFormat="1" applyFont="1" applyBorder="1" applyAlignment="1">
      <alignment horizontal="center" vertical="center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zoomScaleNormal="100" zoomScaleSheetLayoutView="100" workbookViewId="0">
      <selection activeCell="S13" sqref="S13"/>
    </sheetView>
  </sheetViews>
  <sheetFormatPr defaultRowHeight="15" x14ac:dyDescent="0.25"/>
  <sheetData>
    <row r="22" spans="1:10" ht="39.950000000000003" customHeight="1" x14ac:dyDescent="0.25">
      <c r="A22" s="415" t="s">
        <v>0</v>
      </c>
      <c r="B22" s="416"/>
      <c r="C22" s="416"/>
      <c r="D22" s="416"/>
      <c r="E22" s="416"/>
      <c r="F22" s="416"/>
      <c r="G22" s="416"/>
      <c r="H22" s="416"/>
      <c r="I22" s="416"/>
      <c r="J22" s="416"/>
    </row>
    <row r="23" spans="1:10" ht="39.950000000000003" customHeight="1" x14ac:dyDescent="0.25">
      <c r="A23" s="417" t="s">
        <v>1</v>
      </c>
      <c r="B23" s="416"/>
      <c r="C23" s="416"/>
      <c r="D23" s="416"/>
      <c r="E23" s="416"/>
      <c r="F23" s="416"/>
      <c r="G23" s="416"/>
      <c r="H23" s="416"/>
      <c r="I23" s="416"/>
      <c r="J23" s="416"/>
    </row>
    <row r="24" spans="1:10" ht="39.950000000000003" customHeight="1" x14ac:dyDescent="0.25">
      <c r="A24" s="418" t="s">
        <v>2</v>
      </c>
      <c r="B24" s="416"/>
      <c r="C24" s="416"/>
      <c r="D24" s="416"/>
      <c r="E24" s="416"/>
      <c r="F24" s="416"/>
      <c r="G24" s="416"/>
      <c r="H24" s="416"/>
      <c r="I24" s="416"/>
      <c r="J24" s="416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6"/>
  <sheetViews>
    <sheetView rightToLeft="1" view="pageBreakPreview" zoomScale="110" zoomScaleNormal="100" zoomScaleSheetLayoutView="110" workbookViewId="0">
      <selection activeCell="I14" sqref="I14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486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</row>
    <row r="2" spans="1:11" ht="20.100000000000001" customHeight="1" x14ac:dyDescent="0.25">
      <c r="A2" s="487" t="s">
        <v>89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</row>
    <row r="3" spans="1:11" ht="20.100000000000001" customHeight="1" x14ac:dyDescent="0.25">
      <c r="A3" s="488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</row>
    <row r="5" spans="1:11" ht="21" x14ac:dyDescent="0.25">
      <c r="A5" s="489" t="s">
        <v>199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</row>
    <row r="7" spans="1:11" ht="21" x14ac:dyDescent="0.25">
      <c r="A7" s="490" t="s">
        <v>200</v>
      </c>
      <c r="B7" s="425"/>
      <c r="C7" s="425"/>
      <c r="E7" s="491" t="s">
        <v>105</v>
      </c>
      <c r="F7" s="425"/>
      <c r="G7" s="425"/>
      <c r="I7" s="492" t="s">
        <v>7</v>
      </c>
      <c r="J7" s="425"/>
      <c r="K7" s="425"/>
    </row>
    <row r="8" spans="1:11" ht="42" x14ac:dyDescent="0.25">
      <c r="A8" s="364" t="s">
        <v>201</v>
      </c>
      <c r="C8" s="365" t="s">
        <v>63</v>
      </c>
      <c r="E8" s="366" t="s">
        <v>202</v>
      </c>
      <c r="G8" s="367" t="s">
        <v>203</v>
      </c>
      <c r="I8" s="368" t="s">
        <v>202</v>
      </c>
      <c r="K8" s="369" t="s">
        <v>203</v>
      </c>
    </row>
    <row r="9" spans="1:11" ht="18.75" x14ac:dyDescent="0.25">
      <c r="A9" s="370" t="s">
        <v>204</v>
      </c>
      <c r="C9" s="1" t="s">
        <v>71</v>
      </c>
      <c r="E9" s="387">
        <v>1392246</v>
      </c>
      <c r="G9" s="388">
        <f>E9/E14</f>
        <v>2.8128816266509322E-2</v>
      </c>
      <c r="I9" s="387">
        <v>1014036092</v>
      </c>
      <c r="K9" s="388">
        <f>I9/I14</f>
        <v>0.88509399965106894</v>
      </c>
    </row>
    <row r="10" spans="1:11" ht="18.75" x14ac:dyDescent="0.25">
      <c r="A10" s="371" t="s">
        <v>205</v>
      </c>
      <c r="C10" s="1" t="s">
        <v>79</v>
      </c>
      <c r="E10" s="387">
        <v>34123</v>
      </c>
      <c r="G10" s="388">
        <f>E10/E14</f>
        <v>6.894181038854467E-4</v>
      </c>
      <c r="I10" s="387">
        <v>3136401</v>
      </c>
      <c r="K10" s="388">
        <f>I10/I14</f>
        <v>2.7375847146864792E-3</v>
      </c>
    </row>
    <row r="11" spans="1:11" ht="18.75" x14ac:dyDescent="0.25">
      <c r="A11" s="372" t="s">
        <v>205</v>
      </c>
      <c r="C11" s="1" t="s">
        <v>81</v>
      </c>
      <c r="E11" s="387">
        <v>5022198</v>
      </c>
      <c r="G11" s="388">
        <f>E11/E14</f>
        <v>0.10146804860350153</v>
      </c>
      <c r="I11" s="387">
        <v>46530774</v>
      </c>
      <c r="K11" s="388">
        <f>I11/I14</f>
        <v>4.0614046375106704E-2</v>
      </c>
    </row>
    <row r="12" spans="1:11" ht="18.75" x14ac:dyDescent="0.25">
      <c r="A12" s="373" t="s">
        <v>205</v>
      </c>
      <c r="C12" s="1" t="s">
        <v>83</v>
      </c>
      <c r="E12" s="387">
        <v>31430</v>
      </c>
      <c r="G12" s="388">
        <f>E12/E14</f>
        <v>6.3500896770857164E-4</v>
      </c>
      <c r="I12" s="387">
        <v>38955801</v>
      </c>
      <c r="K12" s="388">
        <f>I12/I14</f>
        <v>3.4002286495243512E-2</v>
      </c>
    </row>
    <row r="13" spans="1:11" ht="18.75" x14ac:dyDescent="0.25">
      <c r="A13" s="374" t="s">
        <v>206</v>
      </c>
      <c r="C13" s="1" t="s">
        <v>86</v>
      </c>
      <c r="E13" s="387">
        <v>43015367</v>
      </c>
      <c r="G13" s="388">
        <f>E13/E14</f>
        <v>0.86907870805839516</v>
      </c>
      <c r="I13" s="387">
        <v>43022738</v>
      </c>
      <c r="K13" s="388">
        <f>I13/I14</f>
        <v>3.7552082763894393E-2</v>
      </c>
    </row>
    <row r="14" spans="1:11" ht="19.5" thickBot="1" x14ac:dyDescent="0.3">
      <c r="A14" s="375" t="s">
        <v>57</v>
      </c>
      <c r="E14" s="393">
        <f>SUM(E9:$E$13)</f>
        <v>49495364</v>
      </c>
      <c r="G14" s="390">
        <f>SUM(G9:$G$13)</f>
        <v>1</v>
      </c>
      <c r="I14" s="393">
        <f>SUM(I9:$I$13)</f>
        <v>1145681806</v>
      </c>
      <c r="K14" s="390">
        <f>SUM(K9:$K$13)</f>
        <v>1</v>
      </c>
    </row>
    <row r="15" spans="1:11" ht="19.5" thickTop="1" x14ac:dyDescent="0.25">
      <c r="E15" s="376"/>
      <c r="G15" s="377"/>
      <c r="K15" s="378"/>
    </row>
    <row r="16" spans="1:11" x14ac:dyDescent="0.25">
      <c r="E16" s="396"/>
      <c r="I16" s="400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15"/>
  <sheetViews>
    <sheetView rightToLeft="1" tabSelected="1" view="pageBreakPreview" zoomScale="130" zoomScaleNormal="100" zoomScaleSheetLayoutView="130" workbookViewId="0">
      <selection activeCell="F9" sqref="F9:G11"/>
    </sheetView>
  </sheetViews>
  <sheetFormatPr defaultRowHeight="15" x14ac:dyDescent="0.25"/>
  <cols>
    <col min="1" max="1" width="35" bestFit="1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1.140625" bestFit="1" customWidth="1"/>
  </cols>
  <sheetData>
    <row r="1" spans="1:7" ht="20.100000000000001" customHeight="1" x14ac:dyDescent="0.25">
      <c r="A1" s="493" t="s">
        <v>0</v>
      </c>
      <c r="B1" s="416"/>
      <c r="C1" s="416"/>
      <c r="D1" s="416"/>
      <c r="E1" s="416"/>
    </row>
    <row r="2" spans="1:7" ht="20.100000000000001" customHeight="1" x14ac:dyDescent="0.25">
      <c r="A2" s="494" t="s">
        <v>89</v>
      </c>
      <c r="B2" s="416"/>
      <c r="C2" s="416"/>
      <c r="D2" s="416"/>
      <c r="E2" s="416"/>
    </row>
    <row r="3" spans="1:7" ht="20.100000000000001" customHeight="1" x14ac:dyDescent="0.25">
      <c r="A3" s="495" t="s">
        <v>2</v>
      </c>
      <c r="B3" s="416"/>
      <c r="C3" s="416"/>
      <c r="D3" s="416"/>
      <c r="E3" s="416"/>
    </row>
    <row r="5" spans="1:7" ht="21" x14ac:dyDescent="0.25">
      <c r="A5" s="496" t="s">
        <v>207</v>
      </c>
      <c r="B5" s="416"/>
      <c r="C5" s="416"/>
      <c r="D5" s="416"/>
      <c r="E5" s="416"/>
    </row>
    <row r="7" spans="1:7" ht="21" x14ac:dyDescent="0.25">
      <c r="C7" s="379" t="s">
        <v>105</v>
      </c>
      <c r="E7" s="380" t="s">
        <v>7</v>
      </c>
    </row>
    <row r="8" spans="1:7" ht="21" x14ac:dyDescent="0.25">
      <c r="A8" s="381" t="s">
        <v>101</v>
      </c>
      <c r="C8" s="382" t="s">
        <v>67</v>
      </c>
      <c r="E8" s="383" t="s">
        <v>67</v>
      </c>
    </row>
    <row r="9" spans="1:7" ht="18.75" x14ac:dyDescent="0.25">
      <c r="A9" s="411" t="s">
        <v>190</v>
      </c>
      <c r="C9" s="387">
        <v>10926375</v>
      </c>
      <c r="D9" s="387"/>
      <c r="E9" s="387">
        <v>271891123</v>
      </c>
      <c r="F9" s="398"/>
      <c r="G9" s="400"/>
    </row>
    <row r="10" spans="1:7" ht="18.75" x14ac:dyDescent="0.25">
      <c r="A10" s="412" t="s">
        <v>208</v>
      </c>
      <c r="C10" s="387">
        <v>1994485</v>
      </c>
      <c r="D10" s="387"/>
      <c r="E10" s="387">
        <v>172738658</v>
      </c>
      <c r="F10" s="398"/>
      <c r="G10" s="400"/>
    </row>
    <row r="11" spans="1:7" ht="18.75" x14ac:dyDescent="0.25">
      <c r="A11" s="413" t="s">
        <v>209</v>
      </c>
      <c r="C11" s="387">
        <v>23468334</v>
      </c>
      <c r="D11" s="387"/>
      <c r="E11" s="387">
        <v>409678409</v>
      </c>
      <c r="F11" s="398"/>
      <c r="G11" s="400"/>
    </row>
    <row r="12" spans="1:7" ht="18.75" x14ac:dyDescent="0.25">
      <c r="A12" s="413" t="s">
        <v>211</v>
      </c>
      <c r="C12" s="387">
        <v>2256420915</v>
      </c>
      <c r="D12" s="387"/>
      <c r="E12" s="387">
        <v>844611023</v>
      </c>
    </row>
    <row r="13" spans="1:7" ht="18.75" x14ac:dyDescent="0.25">
      <c r="A13" s="413" t="s">
        <v>212</v>
      </c>
      <c r="C13" s="387">
        <v>7167</v>
      </c>
      <c r="D13" s="387"/>
      <c r="E13" s="387">
        <v>0</v>
      </c>
    </row>
    <row r="14" spans="1:7" ht="19.5" thickBot="1" x14ac:dyDescent="0.3">
      <c r="A14" s="384" t="s">
        <v>57</v>
      </c>
      <c r="C14" s="393">
        <f>SUM(C9:$C$13)</f>
        <v>2292817276</v>
      </c>
      <c r="D14" s="387"/>
      <c r="E14" s="393">
        <f>SUM(E9:E13)</f>
        <v>1698919213</v>
      </c>
    </row>
    <row r="15" spans="1:7" ht="19.5" thickTop="1" x14ac:dyDescent="0.25">
      <c r="C15" s="385"/>
      <c r="E15" s="386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0"/>
  <sheetViews>
    <sheetView rightToLeft="1" view="pageBreakPreview" zoomScaleNormal="100" zoomScaleSheetLayoutView="100" workbookViewId="0">
      <selection activeCell="X10" sqref="X10"/>
    </sheetView>
  </sheetViews>
  <sheetFormatPr defaultRowHeight="15" x14ac:dyDescent="0.25"/>
  <cols>
    <col min="1" max="1" width="16.42578125" bestFit="1" customWidth="1"/>
    <col min="2" max="2" width="1.42578125" customWidth="1"/>
    <col min="3" max="3" width="12.7109375" customWidth="1"/>
    <col min="4" max="4" width="1.42578125" customWidth="1"/>
    <col min="5" max="5" width="18.28515625" bestFit="1" customWidth="1"/>
    <col min="6" max="6" width="1.42578125" customWidth="1"/>
    <col min="7" max="7" width="18.42578125" bestFit="1" customWidth="1"/>
    <col min="8" max="8" width="1.42578125" customWidth="1"/>
    <col min="9" max="9" width="11.5703125" bestFit="1" customWidth="1"/>
    <col min="10" max="10" width="16.7109375" bestFit="1" customWidth="1"/>
    <col min="11" max="11" width="1.42578125" customWidth="1"/>
    <col min="12" max="12" width="10.42578125" bestFit="1" customWidth="1"/>
    <col min="13" max="13" width="15.5703125" bestFit="1" customWidth="1"/>
    <col min="14" max="14" width="1.42578125" customWidth="1"/>
    <col min="15" max="15" width="12.7109375" customWidth="1"/>
    <col min="16" max="16" width="1.42578125" customWidth="1"/>
    <col min="17" max="17" width="15.5703125" bestFit="1" customWidth="1"/>
    <col min="18" max="18" width="1.42578125" customWidth="1"/>
    <col min="19" max="19" width="18.42578125" bestFit="1" customWidth="1"/>
    <col min="20" max="20" width="1.42578125" customWidth="1"/>
    <col min="21" max="21" width="18.28515625" bestFit="1" customWidth="1"/>
    <col min="22" max="22" width="1.42578125" customWidth="1"/>
    <col min="23" max="23" width="18" style="392" bestFit="1" customWidth="1"/>
    <col min="24" max="24" width="18.28515625" bestFit="1" customWidth="1"/>
  </cols>
  <sheetData>
    <row r="1" spans="1:24" ht="20.100000000000001" customHeight="1" x14ac:dyDescent="0.25">
      <c r="A1" s="419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  <c r="V1" s="416"/>
      <c r="W1" s="416"/>
    </row>
    <row r="2" spans="1:24" ht="20.100000000000001" customHeight="1" x14ac:dyDescent="0.25">
      <c r="A2" s="420" t="s">
        <v>1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</row>
    <row r="3" spans="1:24" ht="20.100000000000001" customHeight="1" x14ac:dyDescent="0.25">
      <c r="A3" s="421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</row>
    <row r="5" spans="1:24" ht="21" x14ac:dyDescent="0.25">
      <c r="A5" s="422" t="s">
        <v>3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</row>
    <row r="6" spans="1:24" ht="21" x14ac:dyDescent="0.25">
      <c r="A6" s="423" t="s">
        <v>4</v>
      </c>
      <c r="B6" s="416"/>
      <c r="C6" s="416"/>
      <c r="D6" s="416"/>
      <c r="E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</row>
    <row r="8" spans="1:24" ht="21" x14ac:dyDescent="0.25">
      <c r="C8" s="424" t="s">
        <v>5</v>
      </c>
      <c r="D8" s="425"/>
      <c r="E8" s="425"/>
      <c r="F8" s="425"/>
      <c r="G8" s="425"/>
      <c r="I8" s="426" t="s">
        <v>6</v>
      </c>
      <c r="J8" s="425"/>
      <c r="K8" s="425"/>
      <c r="L8" s="425"/>
      <c r="M8" s="425"/>
      <c r="O8" s="427" t="s">
        <v>7</v>
      </c>
      <c r="P8" s="425"/>
      <c r="Q8" s="425"/>
      <c r="R8" s="425"/>
      <c r="S8" s="425"/>
      <c r="T8" s="425"/>
      <c r="U8" s="425"/>
      <c r="V8" s="425"/>
      <c r="W8" s="425"/>
    </row>
    <row r="9" spans="1:24" ht="18.75" x14ac:dyDescent="0.25">
      <c r="A9" s="428" t="s">
        <v>8</v>
      </c>
      <c r="C9" s="428" t="s">
        <v>9</v>
      </c>
      <c r="E9" s="428" t="s">
        <v>10</v>
      </c>
      <c r="G9" s="428" t="s">
        <v>11</v>
      </c>
      <c r="I9" s="428" t="s">
        <v>12</v>
      </c>
      <c r="J9" s="416"/>
      <c r="L9" s="428" t="s">
        <v>13</v>
      </c>
      <c r="M9" s="416"/>
      <c r="O9" s="428" t="s">
        <v>9</v>
      </c>
      <c r="Q9" s="434" t="s">
        <v>14</v>
      </c>
      <c r="S9" s="428" t="s">
        <v>10</v>
      </c>
      <c r="U9" s="428" t="s">
        <v>11</v>
      </c>
      <c r="W9" s="438" t="s">
        <v>15</v>
      </c>
    </row>
    <row r="10" spans="1:24" ht="18.75" x14ac:dyDescent="0.25">
      <c r="A10" s="429"/>
      <c r="C10" s="430"/>
      <c r="E10" s="431"/>
      <c r="G10" s="432"/>
      <c r="I10" s="2" t="s">
        <v>9</v>
      </c>
      <c r="J10" s="3" t="s">
        <v>10</v>
      </c>
      <c r="L10" s="4" t="s">
        <v>9</v>
      </c>
      <c r="M10" s="5" t="s">
        <v>16</v>
      </c>
      <c r="O10" s="433"/>
      <c r="Q10" s="435"/>
      <c r="S10" s="436"/>
      <c r="U10" s="437"/>
      <c r="W10" s="439"/>
    </row>
    <row r="11" spans="1:24" ht="18.75" x14ac:dyDescent="0.25">
      <c r="A11" s="6" t="s">
        <v>17</v>
      </c>
      <c r="C11" s="387">
        <v>0</v>
      </c>
      <c r="D11" s="387"/>
      <c r="E11" s="387">
        <v>-1</v>
      </c>
      <c r="F11" s="387"/>
      <c r="G11" s="387">
        <v>-1</v>
      </c>
      <c r="H11" s="387"/>
      <c r="I11" s="387">
        <v>5000000</v>
      </c>
      <c r="J11" s="387">
        <v>15314198340</v>
      </c>
      <c r="K11" s="387"/>
      <c r="L11" s="387">
        <v>0</v>
      </c>
      <c r="M11" s="387">
        <v>0</v>
      </c>
      <c r="N11" s="387"/>
      <c r="O11" s="387">
        <v>5000000</v>
      </c>
      <c r="P11" s="387"/>
      <c r="Q11" s="387">
        <v>3116</v>
      </c>
      <c r="R11" s="387"/>
      <c r="S11" s="387">
        <v>15314198339</v>
      </c>
      <c r="T11" s="387"/>
      <c r="U11" s="387">
        <v>15487299000</v>
      </c>
      <c r="W11" s="388">
        <v>5.2606038227990485E-3</v>
      </c>
      <c r="X11" s="399"/>
    </row>
    <row r="12" spans="1:24" ht="18.75" x14ac:dyDescent="0.25">
      <c r="A12" s="7" t="s">
        <v>18</v>
      </c>
      <c r="C12" s="387">
        <v>144860000</v>
      </c>
      <c r="D12" s="387"/>
      <c r="E12" s="387">
        <v>497297874841</v>
      </c>
      <c r="F12" s="387"/>
      <c r="G12" s="387">
        <v>457769905857</v>
      </c>
      <c r="H12" s="387"/>
      <c r="I12" s="387">
        <v>0</v>
      </c>
      <c r="J12" s="387">
        <v>0</v>
      </c>
      <c r="K12" s="387"/>
      <c r="L12" s="387">
        <v>0</v>
      </c>
      <c r="M12" s="387">
        <v>0</v>
      </c>
      <c r="N12" s="387"/>
      <c r="O12" s="387">
        <v>144860000</v>
      </c>
      <c r="P12" s="387"/>
      <c r="Q12" s="387">
        <v>3019</v>
      </c>
      <c r="R12" s="387"/>
      <c r="S12" s="387">
        <v>497297874841</v>
      </c>
      <c r="T12" s="387"/>
      <c r="U12" s="387">
        <v>434730212577</v>
      </c>
      <c r="W12" s="388">
        <v>0.14766573681884806</v>
      </c>
      <c r="X12" s="399"/>
    </row>
    <row r="13" spans="1:24" ht="37.5" x14ac:dyDescent="0.25">
      <c r="A13" s="8" t="s">
        <v>19</v>
      </c>
      <c r="C13" s="387">
        <v>38137</v>
      </c>
      <c r="D13" s="387"/>
      <c r="E13" s="387">
        <v>26720136</v>
      </c>
      <c r="F13" s="387"/>
      <c r="G13" s="387">
        <v>26537059</v>
      </c>
      <c r="H13" s="387"/>
      <c r="I13" s="387">
        <v>0</v>
      </c>
      <c r="J13" s="387">
        <v>0</v>
      </c>
      <c r="K13" s="387"/>
      <c r="L13" s="387">
        <v>0</v>
      </c>
      <c r="M13" s="387">
        <v>0</v>
      </c>
      <c r="N13" s="387"/>
      <c r="O13" s="387">
        <v>38137</v>
      </c>
      <c r="P13" s="387"/>
      <c r="Q13" s="387">
        <v>700</v>
      </c>
      <c r="R13" s="387"/>
      <c r="S13" s="387">
        <v>26720136</v>
      </c>
      <c r="T13" s="387"/>
      <c r="U13" s="387">
        <v>26537059</v>
      </c>
      <c r="W13" s="388">
        <v>9.0138993262313777E-6</v>
      </c>
      <c r="X13" s="399"/>
    </row>
    <row r="14" spans="1:24" ht="37.5" x14ac:dyDescent="0.25">
      <c r="A14" s="9" t="s">
        <v>20</v>
      </c>
      <c r="C14" s="387">
        <v>108053</v>
      </c>
      <c r="D14" s="387"/>
      <c r="E14" s="387">
        <v>54075554</v>
      </c>
      <c r="F14" s="387"/>
      <c r="G14" s="387">
        <v>53705042</v>
      </c>
      <c r="H14" s="387"/>
      <c r="I14" s="387">
        <v>0</v>
      </c>
      <c r="J14" s="387">
        <v>0</v>
      </c>
      <c r="K14" s="387"/>
      <c r="L14" s="387">
        <v>0</v>
      </c>
      <c r="M14" s="387">
        <v>0</v>
      </c>
      <c r="N14" s="387"/>
      <c r="O14" s="387">
        <v>108053</v>
      </c>
      <c r="P14" s="387"/>
      <c r="Q14" s="387">
        <v>500</v>
      </c>
      <c r="R14" s="387"/>
      <c r="S14" s="387">
        <v>54075554</v>
      </c>
      <c r="T14" s="387"/>
      <c r="U14" s="387">
        <v>53705042</v>
      </c>
      <c r="W14" s="388">
        <v>1.8242105950739599E-5</v>
      </c>
      <c r="X14" s="399"/>
    </row>
    <row r="15" spans="1:24" ht="18.75" x14ac:dyDescent="0.25">
      <c r="A15" s="10" t="s">
        <v>21</v>
      </c>
      <c r="C15" s="387">
        <v>36664627</v>
      </c>
      <c r="D15" s="387"/>
      <c r="E15" s="387">
        <v>78221797463</v>
      </c>
      <c r="F15" s="387"/>
      <c r="G15" s="387">
        <v>55835995823</v>
      </c>
      <c r="H15" s="387"/>
      <c r="I15" s="387">
        <v>0</v>
      </c>
      <c r="J15" s="387">
        <v>0</v>
      </c>
      <c r="K15" s="387"/>
      <c r="L15" s="387">
        <v>0</v>
      </c>
      <c r="M15" s="387">
        <v>0</v>
      </c>
      <c r="N15" s="387"/>
      <c r="O15" s="387">
        <v>36664627</v>
      </c>
      <c r="P15" s="387"/>
      <c r="Q15" s="387">
        <v>1622</v>
      </c>
      <c r="R15" s="387"/>
      <c r="S15" s="387">
        <v>78221797463</v>
      </c>
      <c r="T15" s="387"/>
      <c r="U15" s="387">
        <v>59116178345</v>
      </c>
      <c r="W15" s="388">
        <v>2.0080118153008947E-2</v>
      </c>
      <c r="X15" s="399"/>
    </row>
    <row r="16" spans="1:24" ht="18.75" x14ac:dyDescent="0.25">
      <c r="A16" s="11" t="s">
        <v>22</v>
      </c>
      <c r="C16" s="387">
        <v>2000000</v>
      </c>
      <c r="D16" s="387"/>
      <c r="E16" s="387">
        <v>9648092144</v>
      </c>
      <c r="F16" s="387"/>
      <c r="G16" s="387">
        <v>9940500000</v>
      </c>
      <c r="H16" s="387"/>
      <c r="I16" s="387">
        <v>0</v>
      </c>
      <c r="J16" s="387">
        <v>0</v>
      </c>
      <c r="K16" s="387"/>
      <c r="L16" s="387">
        <v>0</v>
      </c>
      <c r="M16" s="387">
        <v>0</v>
      </c>
      <c r="N16" s="387"/>
      <c r="O16" s="387">
        <v>2000000</v>
      </c>
      <c r="P16" s="387"/>
      <c r="Q16" s="387">
        <v>4988</v>
      </c>
      <c r="R16" s="387"/>
      <c r="S16" s="387">
        <v>9648092144</v>
      </c>
      <c r="T16" s="387"/>
      <c r="U16" s="387">
        <v>9916642800</v>
      </c>
      <c r="W16" s="388">
        <v>3.3684071717742813E-3</v>
      </c>
      <c r="X16" s="399"/>
    </row>
    <row r="17" spans="1:24" ht="37.5" x14ac:dyDescent="0.25">
      <c r="A17" s="12" t="s">
        <v>23</v>
      </c>
      <c r="C17" s="387">
        <v>1316253</v>
      </c>
      <c r="D17" s="387"/>
      <c r="E17" s="387">
        <v>48581660596</v>
      </c>
      <c r="F17" s="387"/>
      <c r="G17" s="387">
        <v>46187271701</v>
      </c>
      <c r="H17" s="387"/>
      <c r="I17" s="387">
        <v>0</v>
      </c>
      <c r="J17" s="387">
        <v>0</v>
      </c>
      <c r="K17" s="387"/>
      <c r="L17" s="387">
        <v>0</v>
      </c>
      <c r="M17" s="387">
        <v>0</v>
      </c>
      <c r="N17" s="387"/>
      <c r="O17" s="387">
        <v>1316253</v>
      </c>
      <c r="P17" s="387"/>
      <c r="Q17" s="387">
        <v>35950</v>
      </c>
      <c r="R17" s="387"/>
      <c r="S17" s="387">
        <v>48581660596</v>
      </c>
      <c r="T17" s="387"/>
      <c r="U17" s="387">
        <v>47037745543</v>
      </c>
      <c r="W17" s="388">
        <v>1.5977411168942673E-2</v>
      </c>
      <c r="X17" s="399"/>
    </row>
    <row r="18" spans="1:24" ht="18.75" x14ac:dyDescent="0.25">
      <c r="A18" s="13" t="s">
        <v>24</v>
      </c>
      <c r="C18" s="387">
        <v>1000000</v>
      </c>
      <c r="D18" s="387"/>
      <c r="E18" s="387">
        <v>22041428485</v>
      </c>
      <c r="F18" s="387"/>
      <c r="G18" s="387">
        <v>16918731000</v>
      </c>
      <c r="H18" s="387"/>
      <c r="I18" s="387">
        <v>0</v>
      </c>
      <c r="J18" s="387">
        <v>0</v>
      </c>
      <c r="K18" s="387"/>
      <c r="L18" s="387">
        <v>0</v>
      </c>
      <c r="M18" s="387">
        <v>0</v>
      </c>
      <c r="N18" s="387"/>
      <c r="O18" s="387">
        <v>1000000</v>
      </c>
      <c r="P18" s="387"/>
      <c r="Q18" s="387">
        <v>16010</v>
      </c>
      <c r="R18" s="387"/>
      <c r="S18" s="387">
        <v>22041428485</v>
      </c>
      <c r="T18" s="387"/>
      <c r="U18" s="387">
        <v>15914740500</v>
      </c>
      <c r="W18" s="388">
        <v>5.405793787099664E-3</v>
      </c>
      <c r="X18" s="399"/>
    </row>
    <row r="19" spans="1:24" ht="37.5" x14ac:dyDescent="0.25">
      <c r="A19" s="14" t="s">
        <v>25</v>
      </c>
      <c r="C19" s="387">
        <v>19300000</v>
      </c>
      <c r="D19" s="387"/>
      <c r="E19" s="387">
        <v>198973020105</v>
      </c>
      <c r="F19" s="387"/>
      <c r="G19" s="387">
        <v>156742798050</v>
      </c>
      <c r="H19" s="387"/>
      <c r="I19" s="387">
        <v>0</v>
      </c>
      <c r="J19" s="387">
        <v>0</v>
      </c>
      <c r="K19" s="387"/>
      <c r="L19" s="387">
        <v>0</v>
      </c>
      <c r="M19" s="387">
        <v>0</v>
      </c>
      <c r="N19" s="387"/>
      <c r="O19" s="387">
        <v>19300000</v>
      </c>
      <c r="P19" s="387"/>
      <c r="Q19" s="387">
        <v>7920</v>
      </c>
      <c r="R19" s="387"/>
      <c r="S19" s="387">
        <v>198973020105</v>
      </c>
      <c r="T19" s="387"/>
      <c r="U19" s="387">
        <v>151946506800</v>
      </c>
      <c r="W19" s="388">
        <v>5.161199344915092E-2</v>
      </c>
      <c r="X19" s="399"/>
    </row>
    <row r="20" spans="1:24" ht="18.75" x14ac:dyDescent="0.25">
      <c r="A20" s="15" t="s">
        <v>26</v>
      </c>
      <c r="C20" s="387">
        <v>16500000</v>
      </c>
      <c r="D20" s="387"/>
      <c r="E20" s="387">
        <v>218993092508</v>
      </c>
      <c r="F20" s="387"/>
      <c r="G20" s="387">
        <v>221916692250</v>
      </c>
      <c r="H20" s="387"/>
      <c r="I20" s="387">
        <v>0</v>
      </c>
      <c r="J20" s="387">
        <v>0</v>
      </c>
      <c r="K20" s="387"/>
      <c r="L20" s="387">
        <v>0</v>
      </c>
      <c r="M20" s="387">
        <v>0</v>
      </c>
      <c r="N20" s="387"/>
      <c r="O20" s="387">
        <v>16500000</v>
      </c>
      <c r="P20" s="387"/>
      <c r="Q20" s="387">
        <v>13630</v>
      </c>
      <c r="R20" s="387"/>
      <c r="S20" s="387">
        <v>218993092508</v>
      </c>
      <c r="T20" s="387"/>
      <c r="U20" s="387">
        <v>223556874750</v>
      </c>
      <c r="W20" s="388">
        <v>7.5936039584620793E-2</v>
      </c>
      <c r="X20" s="399"/>
    </row>
    <row r="21" spans="1:24" ht="37.5" x14ac:dyDescent="0.25">
      <c r="A21" s="16" t="s">
        <v>27</v>
      </c>
      <c r="C21" s="387">
        <v>26512314</v>
      </c>
      <c r="D21" s="387"/>
      <c r="E21" s="387">
        <v>151204336137</v>
      </c>
      <c r="F21" s="387"/>
      <c r="G21" s="387">
        <v>118411063833</v>
      </c>
      <c r="H21" s="387"/>
      <c r="I21" s="387">
        <v>0</v>
      </c>
      <c r="J21" s="387">
        <v>0</v>
      </c>
      <c r="K21" s="387"/>
      <c r="L21" s="387">
        <v>0</v>
      </c>
      <c r="M21" s="387">
        <v>0</v>
      </c>
      <c r="N21" s="387"/>
      <c r="O21" s="387">
        <v>26512314</v>
      </c>
      <c r="P21" s="387"/>
      <c r="Q21" s="387">
        <v>4305</v>
      </c>
      <c r="R21" s="387"/>
      <c r="S21" s="387">
        <v>151204336137</v>
      </c>
      <c r="T21" s="387"/>
      <c r="U21" s="387">
        <v>113456405475</v>
      </c>
      <c r="W21" s="388">
        <v>3.8537978789124162E-2</v>
      </c>
      <c r="X21" s="399"/>
    </row>
    <row r="22" spans="1:24" ht="37.5" x14ac:dyDescent="0.25">
      <c r="A22" s="17" t="s">
        <v>28</v>
      </c>
      <c r="C22" s="387">
        <v>7200000</v>
      </c>
      <c r="D22" s="387"/>
      <c r="E22" s="387">
        <v>38462107064</v>
      </c>
      <c r="F22" s="387"/>
      <c r="G22" s="387">
        <v>31470032520</v>
      </c>
      <c r="H22" s="387"/>
      <c r="I22" s="387">
        <v>0</v>
      </c>
      <c r="J22" s="387">
        <v>0</v>
      </c>
      <c r="K22" s="387"/>
      <c r="L22" s="387">
        <v>4000000</v>
      </c>
      <c r="M22" s="387">
        <v>17346354753</v>
      </c>
      <c r="N22" s="387"/>
      <c r="O22" s="387">
        <v>3200000</v>
      </c>
      <c r="P22" s="387"/>
      <c r="Q22" s="387">
        <v>4225</v>
      </c>
      <c r="R22" s="387"/>
      <c r="S22" s="387">
        <v>17094269806</v>
      </c>
      <c r="T22" s="387"/>
      <c r="U22" s="387">
        <v>13439556000</v>
      </c>
      <c r="W22" s="388">
        <v>4.5650425984751688E-3</v>
      </c>
      <c r="X22" s="399"/>
    </row>
    <row r="23" spans="1:24" ht="37.5" x14ac:dyDescent="0.25">
      <c r="A23" s="18" t="s">
        <v>29</v>
      </c>
      <c r="C23" s="387">
        <v>800000</v>
      </c>
      <c r="D23" s="387"/>
      <c r="E23" s="387">
        <v>3473567452</v>
      </c>
      <c r="F23" s="387"/>
      <c r="G23" s="387">
        <v>2701430280</v>
      </c>
      <c r="H23" s="387"/>
      <c r="I23" s="387">
        <v>0</v>
      </c>
      <c r="J23" s="387">
        <v>0</v>
      </c>
      <c r="K23" s="387"/>
      <c r="L23" s="387">
        <v>800000</v>
      </c>
      <c r="M23" s="387">
        <v>1961161256</v>
      </c>
      <c r="N23" s="387"/>
      <c r="O23" s="387">
        <v>0</v>
      </c>
      <c r="P23" s="387"/>
      <c r="Q23" s="387">
        <v>0</v>
      </c>
      <c r="R23" s="387"/>
      <c r="S23" s="387">
        <v>0</v>
      </c>
      <c r="T23" s="387"/>
      <c r="U23" s="387">
        <v>0</v>
      </c>
      <c r="W23" s="391">
        <v>0</v>
      </c>
      <c r="X23" s="399"/>
    </row>
    <row r="24" spans="1:24" ht="18.75" x14ac:dyDescent="0.25">
      <c r="A24" s="19" t="s">
        <v>30</v>
      </c>
      <c r="C24" s="387">
        <v>3389591</v>
      </c>
      <c r="D24" s="387"/>
      <c r="E24" s="387">
        <v>81265035744</v>
      </c>
      <c r="F24" s="387"/>
      <c r="G24" s="387">
        <v>77092396720</v>
      </c>
      <c r="H24" s="387"/>
      <c r="I24" s="387">
        <v>0</v>
      </c>
      <c r="J24" s="387">
        <v>0</v>
      </c>
      <c r="K24" s="387"/>
      <c r="L24" s="387">
        <v>0</v>
      </c>
      <c r="M24" s="387">
        <v>0</v>
      </c>
      <c r="N24" s="387"/>
      <c r="O24" s="387">
        <v>3389591</v>
      </c>
      <c r="P24" s="387"/>
      <c r="Q24" s="387">
        <v>19360</v>
      </c>
      <c r="R24" s="387"/>
      <c r="S24" s="387">
        <v>81265035744</v>
      </c>
      <c r="T24" s="387"/>
      <c r="U24" s="387">
        <v>65232027994</v>
      </c>
      <c r="W24" s="388">
        <v>2.2157501823537526E-2</v>
      </c>
      <c r="X24" s="399"/>
    </row>
    <row r="25" spans="1:24" ht="18.75" x14ac:dyDescent="0.25">
      <c r="A25" s="20" t="s">
        <v>31</v>
      </c>
      <c r="C25" s="387">
        <v>900000</v>
      </c>
      <c r="D25" s="387"/>
      <c r="E25" s="387">
        <v>19249488475</v>
      </c>
      <c r="F25" s="387"/>
      <c r="G25" s="387">
        <v>20505263400</v>
      </c>
      <c r="H25" s="387"/>
      <c r="I25" s="387">
        <v>0</v>
      </c>
      <c r="J25" s="387">
        <v>0</v>
      </c>
      <c r="K25" s="387"/>
      <c r="L25" s="387">
        <v>0</v>
      </c>
      <c r="M25" s="387">
        <v>0</v>
      </c>
      <c r="N25" s="387"/>
      <c r="O25" s="387">
        <v>900000</v>
      </c>
      <c r="P25" s="387"/>
      <c r="Q25" s="387">
        <v>22160</v>
      </c>
      <c r="R25" s="387"/>
      <c r="S25" s="387">
        <v>19249488475</v>
      </c>
      <c r="T25" s="387"/>
      <c r="U25" s="387">
        <v>19825333200</v>
      </c>
      <c r="W25" s="388">
        <v>6.7341131349104117E-3</v>
      </c>
      <c r="X25" s="399"/>
    </row>
    <row r="26" spans="1:24" ht="18.75" x14ac:dyDescent="0.25">
      <c r="A26" s="21" t="s">
        <v>32</v>
      </c>
      <c r="C26" s="387">
        <v>418421</v>
      </c>
      <c r="D26" s="387"/>
      <c r="E26" s="387">
        <v>32179064281</v>
      </c>
      <c r="F26" s="387"/>
      <c r="G26" s="387">
        <v>35333372009</v>
      </c>
      <c r="H26" s="387"/>
      <c r="I26" s="387">
        <v>0</v>
      </c>
      <c r="J26" s="387">
        <v>0</v>
      </c>
      <c r="K26" s="387"/>
      <c r="L26" s="387">
        <v>418421</v>
      </c>
      <c r="M26" s="387">
        <v>37009240305</v>
      </c>
      <c r="N26" s="387"/>
      <c r="O26" s="387">
        <v>0</v>
      </c>
      <c r="P26" s="387"/>
      <c r="Q26" s="387">
        <v>0</v>
      </c>
      <c r="R26" s="387"/>
      <c r="S26" s="387">
        <v>0</v>
      </c>
      <c r="T26" s="387"/>
      <c r="U26" s="387">
        <v>0</v>
      </c>
      <c r="W26" s="387">
        <v>0</v>
      </c>
      <c r="X26" s="399"/>
    </row>
    <row r="27" spans="1:24" ht="37.5" x14ac:dyDescent="0.25">
      <c r="A27" s="22" t="s">
        <v>33</v>
      </c>
      <c r="C27" s="387">
        <v>3000000</v>
      </c>
      <c r="D27" s="387"/>
      <c r="E27" s="387">
        <v>100980139650</v>
      </c>
      <c r="F27" s="387"/>
      <c r="G27" s="387">
        <v>79623405000</v>
      </c>
      <c r="H27" s="387"/>
      <c r="I27" s="387">
        <v>0</v>
      </c>
      <c r="J27" s="387">
        <v>0</v>
      </c>
      <c r="K27" s="387"/>
      <c r="L27" s="387">
        <v>0</v>
      </c>
      <c r="M27" s="387">
        <v>0</v>
      </c>
      <c r="N27" s="387"/>
      <c r="O27" s="387">
        <v>3000000</v>
      </c>
      <c r="P27" s="387"/>
      <c r="Q27" s="387">
        <v>25350</v>
      </c>
      <c r="R27" s="387"/>
      <c r="S27" s="387">
        <v>100980139650</v>
      </c>
      <c r="T27" s="387"/>
      <c r="U27" s="387">
        <v>75597502500</v>
      </c>
      <c r="W27" s="388">
        <v>2.5678364616422825E-2</v>
      </c>
      <c r="X27" s="399"/>
    </row>
    <row r="28" spans="1:24" ht="18.75" x14ac:dyDescent="0.25">
      <c r="A28" s="394" t="s">
        <v>210</v>
      </c>
      <c r="C28" s="387">
        <v>18233449</v>
      </c>
      <c r="D28" s="387"/>
      <c r="E28" s="387">
        <v>133990572373</v>
      </c>
      <c r="F28" s="387"/>
      <c r="G28" s="387">
        <v>125968471850</v>
      </c>
      <c r="H28" s="387"/>
      <c r="I28" s="387">
        <v>0</v>
      </c>
      <c r="J28" s="387">
        <v>0</v>
      </c>
      <c r="K28" s="387"/>
      <c r="L28" s="387">
        <v>0</v>
      </c>
      <c r="M28" s="387">
        <v>0</v>
      </c>
      <c r="N28" s="387"/>
      <c r="O28" s="387">
        <v>18233449</v>
      </c>
      <c r="P28" s="387"/>
      <c r="Q28" s="387">
        <v>6460</v>
      </c>
      <c r="R28" s="387"/>
      <c r="S28" s="387">
        <v>133990572373</v>
      </c>
      <c r="T28" s="387"/>
      <c r="U28" s="387">
        <v>117087241461</v>
      </c>
      <c r="W28" s="388">
        <v>3.9771272578306378E-2</v>
      </c>
      <c r="X28" s="399"/>
    </row>
    <row r="29" spans="1:24" ht="18.75" x14ac:dyDescent="0.25">
      <c r="A29" s="23" t="s">
        <v>35</v>
      </c>
      <c r="C29" s="387">
        <v>10000000</v>
      </c>
      <c r="D29" s="387"/>
      <c r="E29" s="387">
        <v>114825611094</v>
      </c>
      <c r="F29" s="387"/>
      <c r="G29" s="387">
        <v>108152640000</v>
      </c>
      <c r="H29" s="387"/>
      <c r="I29" s="387">
        <v>0</v>
      </c>
      <c r="J29" s="387">
        <v>0</v>
      </c>
      <c r="K29" s="387"/>
      <c r="L29" s="387">
        <v>0</v>
      </c>
      <c r="M29" s="387">
        <v>0</v>
      </c>
      <c r="N29" s="387"/>
      <c r="O29" s="387">
        <v>10000000</v>
      </c>
      <c r="P29" s="387"/>
      <c r="Q29" s="387">
        <v>10880</v>
      </c>
      <c r="R29" s="387"/>
      <c r="S29" s="387">
        <v>114825611094</v>
      </c>
      <c r="T29" s="387"/>
      <c r="U29" s="387">
        <v>108152640000</v>
      </c>
      <c r="W29" s="388">
        <v>3.6736437478853433E-2</v>
      </c>
      <c r="X29" s="399"/>
    </row>
    <row r="30" spans="1:24" ht="18.75" x14ac:dyDescent="0.25">
      <c r="A30" s="24" t="s">
        <v>36</v>
      </c>
      <c r="C30" s="387">
        <v>0</v>
      </c>
      <c r="D30" s="387"/>
      <c r="E30" s="387">
        <v>0</v>
      </c>
      <c r="F30" s="387"/>
      <c r="G30" s="387">
        <v>0</v>
      </c>
      <c r="H30" s="387"/>
      <c r="I30" s="387">
        <v>23400000</v>
      </c>
      <c r="J30" s="387">
        <v>169987540512</v>
      </c>
      <c r="K30" s="387"/>
      <c r="L30" s="387">
        <v>0</v>
      </c>
      <c r="M30" s="387">
        <v>0</v>
      </c>
      <c r="N30" s="387"/>
      <c r="O30" s="387">
        <v>23400000</v>
      </c>
      <c r="P30" s="387"/>
      <c r="Q30" s="387">
        <v>7410</v>
      </c>
      <c r="R30" s="387"/>
      <c r="S30" s="387">
        <v>169987540512</v>
      </c>
      <c r="T30" s="387"/>
      <c r="U30" s="387">
        <v>172362305700</v>
      </c>
      <c r="W30" s="388">
        <v>5.8546671325444041E-2</v>
      </c>
      <c r="X30" s="399"/>
    </row>
    <row r="31" spans="1:24" ht="18.75" x14ac:dyDescent="0.25">
      <c r="A31" s="25" t="s">
        <v>37</v>
      </c>
      <c r="C31" s="387">
        <v>45352355</v>
      </c>
      <c r="D31" s="387"/>
      <c r="E31" s="387">
        <v>278601551532</v>
      </c>
      <c r="F31" s="387"/>
      <c r="G31" s="387">
        <v>226314192609</v>
      </c>
      <c r="H31" s="387"/>
      <c r="I31" s="387">
        <v>0</v>
      </c>
      <c r="J31" s="387">
        <v>0</v>
      </c>
      <c r="K31" s="387"/>
      <c r="L31" s="387">
        <v>0</v>
      </c>
      <c r="M31" s="387">
        <v>0</v>
      </c>
      <c r="N31" s="387"/>
      <c r="O31" s="387">
        <v>45352355</v>
      </c>
      <c r="P31" s="387"/>
      <c r="Q31" s="387">
        <v>4884</v>
      </c>
      <c r="R31" s="387"/>
      <c r="S31" s="387">
        <v>278601551532</v>
      </c>
      <c r="T31" s="387"/>
      <c r="U31" s="387">
        <v>220182971454</v>
      </c>
      <c r="W31" s="388">
        <v>7.4790018669244132E-2</v>
      </c>
      <c r="X31" s="399"/>
    </row>
    <row r="32" spans="1:24" ht="18.75" x14ac:dyDescent="0.25">
      <c r="A32" s="26" t="s">
        <v>38</v>
      </c>
      <c r="C32" s="387">
        <v>21421840</v>
      </c>
      <c r="D32" s="387"/>
      <c r="E32" s="387">
        <v>69097830967</v>
      </c>
      <c r="F32" s="387"/>
      <c r="G32" s="387">
        <v>70888991193</v>
      </c>
      <c r="H32" s="387"/>
      <c r="I32" s="387">
        <v>0</v>
      </c>
      <c r="J32" s="387">
        <v>0</v>
      </c>
      <c r="K32" s="387"/>
      <c r="L32" s="387">
        <v>0</v>
      </c>
      <c r="M32" s="387">
        <v>0</v>
      </c>
      <c r="N32" s="387"/>
      <c r="O32" s="387">
        <v>21421840</v>
      </c>
      <c r="P32" s="387"/>
      <c r="Q32" s="387">
        <v>2883</v>
      </c>
      <c r="R32" s="387"/>
      <c r="S32" s="387">
        <v>69097830967</v>
      </c>
      <c r="T32" s="387"/>
      <c r="U32" s="387">
        <v>61391697690</v>
      </c>
      <c r="W32" s="388">
        <v>2.0853048653360247E-2</v>
      </c>
      <c r="X32" s="399"/>
    </row>
    <row r="33" spans="1:24" ht="18.75" x14ac:dyDescent="0.25">
      <c r="A33" s="27" t="s">
        <v>39</v>
      </c>
      <c r="C33" s="387">
        <v>4800000</v>
      </c>
      <c r="D33" s="387"/>
      <c r="E33" s="387">
        <v>42561701497</v>
      </c>
      <c r="F33" s="387"/>
      <c r="G33" s="387">
        <v>19729904400</v>
      </c>
      <c r="H33" s="387"/>
      <c r="I33" s="387">
        <v>0</v>
      </c>
      <c r="J33" s="387">
        <v>0</v>
      </c>
      <c r="K33" s="387"/>
      <c r="L33" s="387">
        <v>0</v>
      </c>
      <c r="M33" s="387">
        <v>0</v>
      </c>
      <c r="N33" s="387"/>
      <c r="O33" s="387">
        <v>4800000</v>
      </c>
      <c r="P33" s="387"/>
      <c r="Q33" s="387">
        <v>4201</v>
      </c>
      <c r="R33" s="387"/>
      <c r="S33" s="387">
        <v>42561701497</v>
      </c>
      <c r="T33" s="387"/>
      <c r="U33" s="387">
        <v>20044819440</v>
      </c>
      <c r="W33" s="388">
        <v>6.8086664933233792E-3</v>
      </c>
      <c r="X33" s="399"/>
    </row>
    <row r="34" spans="1:24" ht="18.75" x14ac:dyDescent="0.25">
      <c r="A34" s="28" t="s">
        <v>40</v>
      </c>
      <c r="C34" s="387">
        <v>4440000</v>
      </c>
      <c r="D34" s="387"/>
      <c r="E34" s="387">
        <v>49410040838</v>
      </c>
      <c r="F34" s="387"/>
      <c r="G34" s="387">
        <v>29262048660</v>
      </c>
      <c r="H34" s="387"/>
      <c r="I34" s="387">
        <v>0</v>
      </c>
      <c r="J34" s="387">
        <v>0</v>
      </c>
      <c r="K34" s="387"/>
      <c r="L34" s="387">
        <v>1000000</v>
      </c>
      <c r="M34" s="387">
        <v>6397618531</v>
      </c>
      <c r="N34" s="387"/>
      <c r="O34" s="387">
        <v>3440000</v>
      </c>
      <c r="P34" s="387"/>
      <c r="Q34" s="387">
        <v>5750</v>
      </c>
      <c r="R34" s="387"/>
      <c r="S34" s="387">
        <v>38281653262</v>
      </c>
      <c r="T34" s="387"/>
      <c r="U34" s="387">
        <v>19662309000</v>
      </c>
      <c r="W34" s="388">
        <v>6.6787383578283165E-3</v>
      </c>
      <c r="X34" s="399"/>
    </row>
    <row r="35" spans="1:24" ht="18.75" x14ac:dyDescent="0.25">
      <c r="A35" s="29" t="s">
        <v>41</v>
      </c>
      <c r="C35" s="387">
        <v>13400000</v>
      </c>
      <c r="D35" s="387"/>
      <c r="E35" s="387">
        <v>91650264336</v>
      </c>
      <c r="F35" s="387"/>
      <c r="G35" s="387">
        <v>66867755400</v>
      </c>
      <c r="H35" s="387"/>
      <c r="I35" s="387">
        <v>0</v>
      </c>
      <c r="J35" s="387">
        <v>0</v>
      </c>
      <c r="K35" s="387"/>
      <c r="L35" s="387">
        <v>1400000</v>
      </c>
      <c r="M35" s="387">
        <v>6777433025</v>
      </c>
      <c r="N35" s="387"/>
      <c r="O35" s="387">
        <v>12000000</v>
      </c>
      <c r="P35" s="387"/>
      <c r="Q35" s="387">
        <v>4854</v>
      </c>
      <c r="R35" s="387"/>
      <c r="S35" s="387">
        <v>82074863584</v>
      </c>
      <c r="T35" s="387"/>
      <c r="U35" s="387">
        <v>57901424400</v>
      </c>
      <c r="W35" s="388">
        <v>1.966750009437734E-2</v>
      </c>
      <c r="X35" s="399"/>
    </row>
    <row r="36" spans="1:24" ht="18.75" x14ac:dyDescent="0.25">
      <c r="A36" s="30" t="s">
        <v>42</v>
      </c>
      <c r="C36" s="387">
        <v>1050000</v>
      </c>
      <c r="D36" s="387"/>
      <c r="E36" s="387">
        <v>18795920750</v>
      </c>
      <c r="F36" s="387"/>
      <c r="G36" s="387">
        <v>15426661950</v>
      </c>
      <c r="H36" s="387"/>
      <c r="I36" s="387">
        <v>0</v>
      </c>
      <c r="J36" s="387">
        <v>0</v>
      </c>
      <c r="K36" s="387"/>
      <c r="L36" s="387">
        <v>0</v>
      </c>
      <c r="M36" s="387">
        <v>0</v>
      </c>
      <c r="N36" s="387"/>
      <c r="O36" s="387">
        <v>1050000</v>
      </c>
      <c r="P36" s="387"/>
      <c r="Q36" s="387">
        <v>14780</v>
      </c>
      <c r="R36" s="387"/>
      <c r="S36" s="387">
        <v>18795920750</v>
      </c>
      <c r="T36" s="387"/>
      <c r="U36" s="387">
        <v>15426661950</v>
      </c>
      <c r="W36" s="388">
        <v>5.2400071069331469E-3</v>
      </c>
      <c r="X36" s="399"/>
    </row>
    <row r="37" spans="1:24" ht="18.75" x14ac:dyDescent="0.25">
      <c r="A37" s="31" t="s">
        <v>43</v>
      </c>
      <c r="C37" s="387">
        <v>8994431</v>
      </c>
      <c r="D37" s="387"/>
      <c r="E37" s="387">
        <v>60029917943</v>
      </c>
      <c r="F37" s="387"/>
      <c r="G37" s="387">
        <v>48996209463</v>
      </c>
      <c r="H37" s="387"/>
      <c r="I37" s="387">
        <v>0</v>
      </c>
      <c r="J37" s="387">
        <v>0</v>
      </c>
      <c r="K37" s="387"/>
      <c r="L37" s="387">
        <v>0</v>
      </c>
      <c r="M37" s="387">
        <v>0</v>
      </c>
      <c r="N37" s="387"/>
      <c r="O37" s="387">
        <v>8994431</v>
      </c>
      <c r="P37" s="387"/>
      <c r="Q37" s="387">
        <v>6260</v>
      </c>
      <c r="R37" s="387"/>
      <c r="S37" s="387">
        <v>60029917943</v>
      </c>
      <c r="T37" s="387"/>
      <c r="U37" s="387">
        <v>55970122489</v>
      </c>
      <c r="W37" s="388">
        <v>1.9011490662649722E-2</v>
      </c>
      <c r="X37" s="399"/>
    </row>
    <row r="38" spans="1:24" ht="18.75" x14ac:dyDescent="0.25">
      <c r="A38" s="32" t="s">
        <v>44</v>
      </c>
      <c r="C38" s="387">
        <v>1445552</v>
      </c>
      <c r="D38" s="387"/>
      <c r="E38" s="387">
        <v>15385626821</v>
      </c>
      <c r="F38" s="387"/>
      <c r="G38" s="387">
        <v>19829923325</v>
      </c>
      <c r="H38" s="387"/>
      <c r="I38" s="387">
        <v>0</v>
      </c>
      <c r="J38" s="387">
        <v>0</v>
      </c>
      <c r="K38" s="387"/>
      <c r="L38" s="387">
        <v>0</v>
      </c>
      <c r="M38" s="387">
        <v>0</v>
      </c>
      <c r="N38" s="387"/>
      <c r="O38" s="387">
        <v>1445552</v>
      </c>
      <c r="P38" s="387"/>
      <c r="Q38" s="387">
        <v>14630</v>
      </c>
      <c r="R38" s="387"/>
      <c r="S38" s="387">
        <v>15385626821</v>
      </c>
      <c r="T38" s="387"/>
      <c r="U38" s="387">
        <v>21022592627</v>
      </c>
      <c r="W38" s="388">
        <v>7.1407887933682482E-3</v>
      </c>
      <c r="X38" s="399"/>
    </row>
    <row r="39" spans="1:24" ht="18.75" x14ac:dyDescent="0.25">
      <c r="A39" s="33" t="s">
        <v>45</v>
      </c>
      <c r="C39" s="387">
        <v>1500000</v>
      </c>
      <c r="D39" s="387"/>
      <c r="E39" s="387">
        <v>19373924183</v>
      </c>
      <c r="F39" s="387"/>
      <c r="G39" s="387">
        <v>20681210250</v>
      </c>
      <c r="H39" s="387"/>
      <c r="I39" s="387">
        <v>0</v>
      </c>
      <c r="J39" s="387">
        <v>0</v>
      </c>
      <c r="K39" s="387"/>
      <c r="L39" s="387">
        <v>0</v>
      </c>
      <c r="M39" s="387">
        <v>0</v>
      </c>
      <c r="N39" s="387"/>
      <c r="O39" s="387">
        <v>1500000</v>
      </c>
      <c r="P39" s="387"/>
      <c r="Q39" s="387">
        <v>14140</v>
      </c>
      <c r="R39" s="387"/>
      <c r="S39" s="387">
        <v>19373924183</v>
      </c>
      <c r="T39" s="387"/>
      <c r="U39" s="387">
        <v>21083800500</v>
      </c>
      <c r="W39" s="388">
        <v>7.1615794018978053E-3</v>
      </c>
      <c r="X39" s="399"/>
    </row>
    <row r="40" spans="1:24" ht="18.75" x14ac:dyDescent="0.25">
      <c r="A40" s="34" t="s">
        <v>46</v>
      </c>
      <c r="C40" s="387">
        <v>29900003</v>
      </c>
      <c r="D40" s="387"/>
      <c r="E40" s="387">
        <v>134314421497</v>
      </c>
      <c r="F40" s="387"/>
      <c r="G40" s="387">
        <v>136662206522</v>
      </c>
      <c r="H40" s="387"/>
      <c r="I40" s="387">
        <v>0</v>
      </c>
      <c r="J40" s="387">
        <v>0</v>
      </c>
      <c r="K40" s="387"/>
      <c r="L40" s="387">
        <v>0</v>
      </c>
      <c r="M40" s="387">
        <v>0</v>
      </c>
      <c r="N40" s="387"/>
      <c r="O40" s="387">
        <v>29900003</v>
      </c>
      <c r="P40" s="387"/>
      <c r="Q40" s="387">
        <v>4829</v>
      </c>
      <c r="R40" s="387"/>
      <c r="S40" s="387">
        <v>134314421497</v>
      </c>
      <c r="T40" s="387"/>
      <c r="U40" s="387">
        <v>143528011156</v>
      </c>
      <c r="W40" s="388">
        <v>4.8752465111314633E-2</v>
      </c>
      <c r="X40" s="399"/>
    </row>
    <row r="41" spans="1:24" ht="18.75" x14ac:dyDescent="0.25">
      <c r="A41" s="35" t="s">
        <v>47</v>
      </c>
      <c r="C41" s="387">
        <v>5800000</v>
      </c>
      <c r="D41" s="387"/>
      <c r="E41" s="387">
        <v>162143645623</v>
      </c>
      <c r="F41" s="387"/>
      <c r="G41" s="387">
        <v>180690456600</v>
      </c>
      <c r="H41" s="387"/>
      <c r="I41" s="387">
        <v>0</v>
      </c>
      <c r="J41" s="387">
        <v>0</v>
      </c>
      <c r="K41" s="387"/>
      <c r="L41" s="387">
        <v>0</v>
      </c>
      <c r="M41" s="387">
        <v>0</v>
      </c>
      <c r="N41" s="387"/>
      <c r="O41" s="387">
        <v>5800000</v>
      </c>
      <c r="P41" s="387"/>
      <c r="Q41" s="387">
        <v>30860</v>
      </c>
      <c r="R41" s="387"/>
      <c r="S41" s="387">
        <v>162143645623</v>
      </c>
      <c r="T41" s="387"/>
      <c r="U41" s="387">
        <v>177923021400</v>
      </c>
      <c r="W41" s="388">
        <v>6.0435491465671121E-2</v>
      </c>
      <c r="X41" s="399"/>
    </row>
    <row r="42" spans="1:24" ht="18.75" x14ac:dyDescent="0.25">
      <c r="A42" s="36" t="s">
        <v>48</v>
      </c>
      <c r="C42" s="387">
        <v>195500</v>
      </c>
      <c r="D42" s="387"/>
      <c r="E42" s="387">
        <v>21530225432</v>
      </c>
      <c r="F42" s="387"/>
      <c r="G42" s="387">
        <v>21732681548</v>
      </c>
      <c r="H42" s="387"/>
      <c r="I42" s="387">
        <v>0</v>
      </c>
      <c r="J42" s="387">
        <v>0</v>
      </c>
      <c r="K42" s="387"/>
      <c r="L42" s="387">
        <v>0</v>
      </c>
      <c r="M42" s="387">
        <v>0</v>
      </c>
      <c r="N42" s="387"/>
      <c r="O42" s="387">
        <v>195500</v>
      </c>
      <c r="P42" s="387"/>
      <c r="Q42" s="387">
        <v>127310</v>
      </c>
      <c r="R42" s="387"/>
      <c r="S42" s="387">
        <v>21530225432</v>
      </c>
      <c r="T42" s="387"/>
      <c r="U42" s="387">
        <v>24741014825</v>
      </c>
      <c r="W42" s="388">
        <v>8.4038331776459477E-3</v>
      </c>
      <c r="X42" s="399"/>
    </row>
    <row r="43" spans="1:24" ht="18.75" x14ac:dyDescent="0.25">
      <c r="A43" s="37" t="s">
        <v>49</v>
      </c>
      <c r="C43" s="387">
        <v>10000000</v>
      </c>
      <c r="D43" s="387"/>
      <c r="E43" s="387">
        <v>123091481056</v>
      </c>
      <c r="F43" s="387"/>
      <c r="G43" s="387">
        <v>100299645000</v>
      </c>
      <c r="H43" s="387"/>
      <c r="I43" s="387">
        <v>0</v>
      </c>
      <c r="J43" s="387">
        <v>0</v>
      </c>
      <c r="K43" s="387"/>
      <c r="L43" s="387">
        <v>0</v>
      </c>
      <c r="M43" s="387">
        <v>0</v>
      </c>
      <c r="N43" s="387"/>
      <c r="O43" s="387">
        <v>10000000</v>
      </c>
      <c r="P43" s="387"/>
      <c r="Q43" s="387">
        <v>9720</v>
      </c>
      <c r="R43" s="387"/>
      <c r="S43" s="387">
        <v>123091481056</v>
      </c>
      <c r="T43" s="387"/>
      <c r="U43" s="387">
        <v>96621660000</v>
      </c>
      <c r="W43" s="388">
        <v>3.2819684953534496E-2</v>
      </c>
      <c r="X43" s="399"/>
    </row>
    <row r="44" spans="1:24" ht="37.5" x14ac:dyDescent="0.25">
      <c r="A44" s="38" t="s">
        <v>50</v>
      </c>
      <c r="C44" s="387">
        <v>2453987</v>
      </c>
      <c r="D44" s="387"/>
      <c r="E44" s="387">
        <v>27752502432</v>
      </c>
      <c r="F44" s="387"/>
      <c r="G44" s="387">
        <v>21051899259</v>
      </c>
      <c r="H44" s="387"/>
      <c r="I44" s="387">
        <v>0</v>
      </c>
      <c r="J44" s="387">
        <v>0</v>
      </c>
      <c r="K44" s="387"/>
      <c r="L44" s="387">
        <v>0</v>
      </c>
      <c r="M44" s="387">
        <v>0</v>
      </c>
      <c r="N44" s="387"/>
      <c r="O44" s="387">
        <v>2453987</v>
      </c>
      <c r="P44" s="387"/>
      <c r="Q44" s="387">
        <v>8480</v>
      </c>
      <c r="R44" s="387"/>
      <c r="S44" s="387">
        <v>27752502432</v>
      </c>
      <c r="T44" s="387"/>
      <c r="U44" s="387">
        <v>20685991392</v>
      </c>
      <c r="W44" s="388">
        <v>7.0264547352732977E-3</v>
      </c>
      <c r="X44" s="399"/>
    </row>
    <row r="45" spans="1:24" ht="37.5" x14ac:dyDescent="0.25">
      <c r="A45" s="39" t="s">
        <v>51</v>
      </c>
      <c r="C45" s="387">
        <v>1400000</v>
      </c>
      <c r="D45" s="387"/>
      <c r="E45" s="387">
        <v>22619777158</v>
      </c>
      <c r="F45" s="387"/>
      <c r="G45" s="387">
        <v>35738085600</v>
      </c>
      <c r="H45" s="387"/>
      <c r="I45" s="387">
        <v>0</v>
      </c>
      <c r="J45" s="387">
        <v>0</v>
      </c>
      <c r="K45" s="387"/>
      <c r="L45" s="387">
        <v>568565</v>
      </c>
      <c r="M45" s="387">
        <v>10935365322</v>
      </c>
      <c r="N45" s="387"/>
      <c r="O45" s="387">
        <v>1359750</v>
      </c>
      <c r="P45" s="387"/>
      <c r="Q45" s="387">
        <v>17710</v>
      </c>
      <c r="R45" s="387"/>
      <c r="S45" s="387">
        <v>15363259487</v>
      </c>
      <c r="T45" s="387"/>
      <c r="U45" s="387">
        <v>23937889524</v>
      </c>
      <c r="W45" s="388">
        <v>8.1310338968528777E-3</v>
      </c>
      <c r="X45" s="399"/>
    </row>
    <row r="46" spans="1:24" ht="37.5" x14ac:dyDescent="0.25">
      <c r="A46" s="40" t="s">
        <v>52</v>
      </c>
      <c r="C46" s="387">
        <v>550000</v>
      </c>
      <c r="D46" s="387"/>
      <c r="E46" s="387">
        <v>64960227195</v>
      </c>
      <c r="F46" s="387"/>
      <c r="G46" s="387">
        <v>63015811650</v>
      </c>
      <c r="H46" s="387"/>
      <c r="I46" s="387">
        <v>0</v>
      </c>
      <c r="J46" s="387">
        <v>0</v>
      </c>
      <c r="K46" s="387"/>
      <c r="L46" s="387">
        <v>0</v>
      </c>
      <c r="M46" s="387">
        <v>0</v>
      </c>
      <c r="N46" s="387"/>
      <c r="O46" s="387">
        <v>550000</v>
      </c>
      <c r="P46" s="387"/>
      <c r="Q46" s="387">
        <v>105400</v>
      </c>
      <c r="R46" s="387"/>
      <c r="S46" s="387">
        <v>64960227195</v>
      </c>
      <c r="T46" s="387"/>
      <c r="U46" s="387">
        <v>57625078500</v>
      </c>
      <c r="W46" s="388">
        <v>1.9573633094201594E-2</v>
      </c>
      <c r="X46" s="399"/>
    </row>
    <row r="47" spans="1:24" ht="37.5" x14ac:dyDescent="0.25">
      <c r="A47" s="41" t="s">
        <v>53</v>
      </c>
      <c r="C47" s="387">
        <v>2635519</v>
      </c>
      <c r="D47" s="387"/>
      <c r="E47" s="387">
        <v>13157936568</v>
      </c>
      <c r="F47" s="387"/>
      <c r="G47" s="387">
        <v>13067750258</v>
      </c>
      <c r="H47" s="387"/>
      <c r="I47" s="387">
        <v>0</v>
      </c>
      <c r="J47" s="387">
        <v>0</v>
      </c>
      <c r="K47" s="387"/>
      <c r="L47" s="387">
        <v>0</v>
      </c>
      <c r="M47" s="387">
        <v>0</v>
      </c>
      <c r="N47" s="387"/>
      <c r="O47" s="387">
        <v>2635519</v>
      </c>
      <c r="P47" s="387"/>
      <c r="Q47" s="387">
        <v>5860</v>
      </c>
      <c r="R47" s="387"/>
      <c r="S47" s="387">
        <v>13157936568</v>
      </c>
      <c r="T47" s="387"/>
      <c r="U47" s="387">
        <v>15352248699</v>
      </c>
      <c r="W47" s="388">
        <v>5.214730999544925E-3</v>
      </c>
      <c r="X47" s="399"/>
    </row>
    <row r="48" spans="1:24" ht="37.5" x14ac:dyDescent="0.25">
      <c r="A48" s="42" t="s">
        <v>54</v>
      </c>
      <c r="C48" s="387">
        <v>0</v>
      </c>
      <c r="D48" s="387"/>
      <c r="E48" s="387">
        <v>1</v>
      </c>
      <c r="F48" s="387"/>
      <c r="G48" s="387">
        <v>1</v>
      </c>
      <c r="H48" s="387"/>
      <c r="I48" s="387">
        <v>0</v>
      </c>
      <c r="J48" s="387">
        <v>0</v>
      </c>
      <c r="K48" s="387"/>
      <c r="L48" s="387">
        <v>0</v>
      </c>
      <c r="M48" s="387">
        <v>0</v>
      </c>
      <c r="N48" s="387"/>
      <c r="O48" s="387">
        <v>0</v>
      </c>
      <c r="P48" s="387"/>
      <c r="Q48" s="387">
        <v>2917</v>
      </c>
      <c r="R48" s="387"/>
      <c r="S48" s="387">
        <v>1</v>
      </c>
      <c r="T48" s="387"/>
      <c r="U48" s="387">
        <v>1</v>
      </c>
      <c r="W48" s="388">
        <v>3.3967212893604289E-13</v>
      </c>
      <c r="X48" s="399"/>
    </row>
    <row r="49" spans="1:24" ht="18.75" x14ac:dyDescent="0.25">
      <c r="A49" s="43" t="s">
        <v>55</v>
      </c>
      <c r="C49" s="387">
        <v>23692722</v>
      </c>
      <c r="D49" s="387"/>
      <c r="E49" s="387">
        <v>42989353906</v>
      </c>
      <c r="F49" s="387"/>
      <c r="G49" s="387">
        <v>36151936717</v>
      </c>
      <c r="H49" s="387"/>
      <c r="I49" s="387">
        <v>0</v>
      </c>
      <c r="J49" s="387">
        <v>0</v>
      </c>
      <c r="K49" s="387"/>
      <c r="L49" s="387">
        <v>0</v>
      </c>
      <c r="M49" s="387">
        <v>0</v>
      </c>
      <c r="N49" s="387"/>
      <c r="O49" s="387">
        <v>23692722</v>
      </c>
      <c r="P49" s="387"/>
      <c r="Q49" s="387">
        <v>1411</v>
      </c>
      <c r="R49" s="387"/>
      <c r="S49" s="387">
        <v>42989353906</v>
      </c>
      <c r="T49" s="387"/>
      <c r="U49" s="387">
        <v>33231519679</v>
      </c>
      <c r="W49" s="388">
        <v>1.1287821037145934E-2</v>
      </c>
      <c r="X49" s="399"/>
    </row>
    <row r="50" spans="1:24" ht="18.75" x14ac:dyDescent="0.25">
      <c r="A50" s="44" t="s">
        <v>56</v>
      </c>
      <c r="C50" s="387">
        <v>11000000</v>
      </c>
      <c r="D50" s="387"/>
      <c r="E50" s="387">
        <v>124051743531</v>
      </c>
      <c r="F50" s="387"/>
      <c r="G50" s="387">
        <v>104315607000</v>
      </c>
      <c r="H50" s="387"/>
      <c r="I50" s="387">
        <v>0</v>
      </c>
      <c r="J50" s="387">
        <v>0</v>
      </c>
      <c r="K50" s="387"/>
      <c r="L50" s="387">
        <v>900000</v>
      </c>
      <c r="M50" s="387">
        <v>7984092236</v>
      </c>
      <c r="N50" s="387"/>
      <c r="O50" s="387">
        <v>10100000</v>
      </c>
      <c r="P50" s="387"/>
      <c r="Q50" s="387">
        <v>8450</v>
      </c>
      <c r="R50" s="387"/>
      <c r="S50" s="387">
        <v>113902055424</v>
      </c>
      <c r="T50" s="387"/>
      <c r="U50" s="387">
        <v>84837197250</v>
      </c>
      <c r="W50" s="388">
        <v>2.8816831402874502E-2</v>
      </c>
      <c r="X50" s="399"/>
    </row>
    <row r="51" spans="1:24" ht="19.5" thickBot="1" x14ac:dyDescent="0.3">
      <c r="A51" s="45" t="s">
        <v>57</v>
      </c>
      <c r="C51" s="393">
        <f>SUM(C11:$C$50)</f>
        <v>482272754</v>
      </c>
      <c r="D51" s="387"/>
      <c r="E51" s="393">
        <f>SUM(E11:$E$50)</f>
        <v>3130985777367</v>
      </c>
      <c r="F51" s="387"/>
      <c r="G51" s="393">
        <f>SUM(G11:$G$50)</f>
        <v>2795373189798</v>
      </c>
      <c r="H51" s="387"/>
      <c r="I51" s="393">
        <f>SUM(I11:$I$50)</f>
        <v>28400000</v>
      </c>
      <c r="J51" s="393">
        <f>SUM(J11:$J$50)</f>
        <v>185301738852</v>
      </c>
      <c r="K51" s="387"/>
      <c r="L51" s="393">
        <f>SUM(L11:$L$50)</f>
        <v>9086986</v>
      </c>
      <c r="M51" s="393">
        <f>SUM(M11:$M$50)</f>
        <v>88411265428</v>
      </c>
      <c r="N51" s="387"/>
      <c r="O51" s="393">
        <f>SUM(O11:$O$50)</f>
        <v>502114083</v>
      </c>
      <c r="P51" s="387"/>
      <c r="Q51" s="393">
        <f>SUM(Q11:$Q$50)</f>
        <v>582934</v>
      </c>
      <c r="R51" s="387"/>
      <c r="S51" s="393">
        <f>SUM(S11:$S$50)</f>
        <v>3221157053122</v>
      </c>
      <c r="T51" s="387"/>
      <c r="U51" s="393">
        <f>SUM(U11:$U$50)</f>
        <v>2814109486722</v>
      </c>
      <c r="W51" s="390">
        <f>SUM(W11:$W$50)</f>
        <v>0.95587456041397645</v>
      </c>
    </row>
    <row r="52" spans="1:24" ht="19.5" thickTop="1" x14ac:dyDescent="0.25">
      <c r="C52" s="395"/>
      <c r="E52" s="395"/>
      <c r="G52" s="395"/>
      <c r="I52" s="46"/>
      <c r="J52" s="47"/>
      <c r="L52" s="48"/>
      <c r="M52" s="49"/>
      <c r="O52" s="50"/>
      <c r="Q52" s="51"/>
      <c r="S52" s="52"/>
      <c r="U52" s="53"/>
      <c r="W52" s="54"/>
    </row>
    <row r="53" spans="1:24" x14ac:dyDescent="0.25">
      <c r="C53" s="396"/>
      <c r="D53" s="396"/>
      <c r="E53" s="396"/>
      <c r="F53" s="396"/>
      <c r="G53" s="396"/>
      <c r="I53" s="398"/>
      <c r="J53" s="398"/>
      <c r="L53" s="398"/>
      <c r="M53" s="397"/>
      <c r="U53" s="398"/>
    </row>
    <row r="54" spans="1:24" x14ac:dyDescent="0.25">
      <c r="E54" s="400"/>
      <c r="G54" s="400"/>
      <c r="S54" s="397"/>
      <c r="U54" s="398"/>
    </row>
    <row r="55" spans="1:24" x14ac:dyDescent="0.25">
      <c r="G55" s="400"/>
      <c r="S55" s="397"/>
      <c r="U55" s="398"/>
    </row>
    <row r="56" spans="1:24" x14ac:dyDescent="0.25">
      <c r="S56" s="397"/>
      <c r="U56" s="397"/>
    </row>
    <row r="57" spans="1:24" x14ac:dyDescent="0.25">
      <c r="S57" s="397"/>
      <c r="U57" s="398"/>
    </row>
    <row r="58" spans="1:24" x14ac:dyDescent="0.25">
      <c r="S58" s="397"/>
      <c r="U58" s="398"/>
    </row>
    <row r="59" spans="1:24" x14ac:dyDescent="0.25">
      <c r="U59" s="397"/>
    </row>
    <row r="60" spans="1:24" x14ac:dyDescent="0.25">
      <c r="U60" s="397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0"/>
  <sheetViews>
    <sheetView rightToLeft="1" view="pageBreakPreview" zoomScale="95" zoomScaleNormal="100" zoomScaleSheetLayoutView="95" workbookViewId="0">
      <selection activeCell="T8" sqref="T8"/>
    </sheetView>
  </sheetViews>
  <sheetFormatPr defaultRowHeight="18" x14ac:dyDescent="0.2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8.42578125" customWidth="1"/>
    <col min="18" max="18" width="1.42578125" customWidth="1"/>
    <col min="19" max="19" width="10.7109375" style="391" customWidth="1"/>
    <col min="20" max="20" width="18.28515625" bestFit="1" customWidth="1"/>
  </cols>
  <sheetData>
    <row r="1" spans="1:21" ht="20.100000000000001" customHeight="1" x14ac:dyDescent="0.25">
      <c r="A1" s="440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</row>
    <row r="2" spans="1:21" ht="20.100000000000001" customHeight="1" x14ac:dyDescent="0.25">
      <c r="A2" s="441" t="s">
        <v>1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</row>
    <row r="3" spans="1:21" ht="20.100000000000001" customHeight="1" x14ac:dyDescent="0.25">
      <c r="A3" s="442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</row>
    <row r="5" spans="1:21" ht="21" x14ac:dyDescent="0.25">
      <c r="A5" s="443" t="s">
        <v>60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</row>
    <row r="7" spans="1:21" ht="21" x14ac:dyDescent="0.25">
      <c r="C7" s="444" t="s">
        <v>61</v>
      </c>
      <c r="D7" s="425"/>
      <c r="E7" s="425"/>
      <c r="F7" s="425"/>
      <c r="G7" s="425"/>
      <c r="H7" s="425"/>
      <c r="I7" s="425"/>
      <c r="K7" s="55" t="s">
        <v>5</v>
      </c>
      <c r="M7" s="445" t="s">
        <v>6</v>
      </c>
      <c r="N7" s="425"/>
      <c r="O7" s="425"/>
      <c r="Q7" s="446" t="s">
        <v>7</v>
      </c>
      <c r="R7" s="425"/>
      <c r="S7" s="425"/>
    </row>
    <row r="8" spans="1:21" ht="63" x14ac:dyDescent="0.25">
      <c r="A8" s="56" t="s">
        <v>62</v>
      </c>
      <c r="C8" s="57" t="s">
        <v>63</v>
      </c>
      <c r="E8" s="58" t="s">
        <v>64</v>
      </c>
      <c r="G8" s="59" t="s">
        <v>65</v>
      </c>
      <c r="I8" s="60" t="s">
        <v>66</v>
      </c>
      <c r="K8" s="61" t="s">
        <v>67</v>
      </c>
      <c r="M8" s="62" t="s">
        <v>68</v>
      </c>
      <c r="O8" s="63" t="s">
        <v>69</v>
      </c>
      <c r="Q8" s="64" t="s">
        <v>67</v>
      </c>
      <c r="S8" s="402" t="s">
        <v>15</v>
      </c>
      <c r="T8" s="387"/>
      <c r="U8" s="387"/>
    </row>
    <row r="9" spans="1:21" ht="37.5" x14ac:dyDescent="0.25">
      <c r="A9" s="65" t="s">
        <v>70</v>
      </c>
      <c r="C9" s="1" t="s">
        <v>71</v>
      </c>
      <c r="E9" s="66" t="s">
        <v>72</v>
      </c>
      <c r="G9" s="1" t="s">
        <v>73</v>
      </c>
      <c r="I9" s="1" t="s">
        <v>74</v>
      </c>
      <c r="K9" s="387">
        <v>45091535947</v>
      </c>
      <c r="L9" s="387"/>
      <c r="M9" s="387">
        <v>320548675332</v>
      </c>
      <c r="N9" s="387"/>
      <c r="O9" s="387">
        <v>347446445655</v>
      </c>
      <c r="P9" s="387"/>
      <c r="Q9" s="387">
        <v>18193765624</v>
      </c>
      <c r="S9" s="404">
        <v>6.1799151028674726E-3</v>
      </c>
    </row>
    <row r="10" spans="1:21" ht="37.5" x14ac:dyDescent="0.25">
      <c r="A10" s="67" t="s">
        <v>75</v>
      </c>
      <c r="C10" s="1" t="s">
        <v>76</v>
      </c>
      <c r="E10" s="68" t="s">
        <v>77</v>
      </c>
      <c r="G10" s="1" t="s">
        <v>78</v>
      </c>
      <c r="I10" s="1" t="s">
        <v>74</v>
      </c>
      <c r="K10" s="387">
        <v>1070000000</v>
      </c>
      <c r="L10" s="387"/>
      <c r="M10" s="387">
        <v>0</v>
      </c>
      <c r="N10" s="387"/>
      <c r="O10" s="387">
        <v>0</v>
      </c>
      <c r="P10" s="387"/>
      <c r="Q10" s="387">
        <v>1070000000</v>
      </c>
      <c r="S10" s="404">
        <v>3.634491779615659E-4</v>
      </c>
    </row>
    <row r="11" spans="1:21" ht="37.5" x14ac:dyDescent="0.25">
      <c r="A11" s="69" t="s">
        <v>75</v>
      </c>
      <c r="C11" s="1" t="s">
        <v>79</v>
      </c>
      <c r="E11" s="70" t="s">
        <v>72</v>
      </c>
      <c r="G11" s="1" t="s">
        <v>80</v>
      </c>
      <c r="I11" s="1" t="s">
        <v>74</v>
      </c>
      <c r="K11" s="387">
        <v>5056097</v>
      </c>
      <c r="L11" s="387"/>
      <c r="M11" s="387">
        <v>34123</v>
      </c>
      <c r="N11" s="387"/>
      <c r="O11" s="387">
        <v>0</v>
      </c>
      <c r="P11" s="387"/>
      <c r="Q11" s="387">
        <v>5090220</v>
      </c>
      <c r="S11" s="404">
        <v>1.7290058641528242E-6</v>
      </c>
    </row>
    <row r="12" spans="1:21" ht="37.5" x14ac:dyDescent="0.25">
      <c r="A12" s="71" t="s">
        <v>75</v>
      </c>
      <c r="C12" s="1" t="s">
        <v>81</v>
      </c>
      <c r="E12" s="72" t="s">
        <v>72</v>
      </c>
      <c r="G12" s="1" t="s">
        <v>82</v>
      </c>
      <c r="I12" s="1" t="s">
        <v>74</v>
      </c>
      <c r="K12" s="387">
        <v>1479453475</v>
      </c>
      <c r="L12" s="387"/>
      <c r="M12" s="387">
        <v>3063297382</v>
      </c>
      <c r="N12" s="387"/>
      <c r="O12" s="387">
        <v>3218250000</v>
      </c>
      <c r="P12" s="387"/>
      <c r="Q12" s="387">
        <v>1324500857</v>
      </c>
      <c r="S12" s="404">
        <v>4.4989602587480331E-4</v>
      </c>
    </row>
    <row r="13" spans="1:21" ht="37.5" x14ac:dyDescent="0.25">
      <c r="A13" s="73" t="s">
        <v>75</v>
      </c>
      <c r="C13" s="1" t="s">
        <v>83</v>
      </c>
      <c r="E13" s="74" t="s">
        <v>72</v>
      </c>
      <c r="G13" s="1" t="s">
        <v>84</v>
      </c>
      <c r="I13" s="1" t="s">
        <v>74</v>
      </c>
      <c r="K13" s="387">
        <v>66789189857</v>
      </c>
      <c r="L13" s="387"/>
      <c r="M13" s="387">
        <v>24134967290</v>
      </c>
      <c r="N13" s="387"/>
      <c r="O13" s="387">
        <v>85970500000</v>
      </c>
      <c r="P13" s="387"/>
      <c r="Q13" s="387">
        <v>4953657147</v>
      </c>
      <c r="S13" s="404">
        <v>1.6826192691407344E-3</v>
      </c>
    </row>
    <row r="14" spans="1:21" ht="37.5" x14ac:dyDescent="0.25">
      <c r="A14" s="75" t="s">
        <v>85</v>
      </c>
      <c r="C14" s="1" t="s">
        <v>86</v>
      </c>
      <c r="E14" s="76" t="s">
        <v>72</v>
      </c>
      <c r="G14" s="1" t="s">
        <v>87</v>
      </c>
      <c r="I14" s="1" t="s">
        <v>88</v>
      </c>
      <c r="K14" s="387">
        <v>1000000</v>
      </c>
      <c r="L14" s="387"/>
      <c r="M14" s="387">
        <v>32010350904</v>
      </c>
      <c r="N14" s="387"/>
      <c r="O14" s="387">
        <v>16077197167</v>
      </c>
      <c r="P14" s="387"/>
      <c r="Q14" s="387">
        <v>15934153737</v>
      </c>
      <c r="S14" s="404">
        <v>5.4123879226409934E-3</v>
      </c>
    </row>
    <row r="15" spans="1:21" ht="19.5" thickBot="1" x14ac:dyDescent="0.3">
      <c r="A15" s="77" t="s">
        <v>57</v>
      </c>
      <c r="K15" s="393">
        <f>SUM(K9:$K$14)</f>
        <v>114436235376</v>
      </c>
      <c r="L15" s="387"/>
      <c r="M15" s="393">
        <f>SUM(M9:$M$14)</f>
        <v>379757325031</v>
      </c>
      <c r="N15" s="387"/>
      <c r="O15" s="393">
        <f>SUM(O9:$O$14)</f>
        <v>452712392822</v>
      </c>
      <c r="P15" s="387"/>
      <c r="Q15" s="393">
        <f>SUM(Q9:$Q$14)</f>
        <v>41481167585</v>
      </c>
      <c r="S15" s="390">
        <f>SUM(S9:S14)</f>
        <v>1.4089996504349722E-2</v>
      </c>
    </row>
    <row r="16" spans="1:21" ht="20.25" thickTop="1" thickBot="1" x14ac:dyDescent="0.3">
      <c r="K16" s="78"/>
      <c r="M16" s="79"/>
      <c r="O16" s="80"/>
      <c r="Q16" s="81"/>
      <c r="S16" s="403"/>
    </row>
    <row r="17" spans="11:17" ht="18.75" thickBot="1" x14ac:dyDescent="0.3">
      <c r="K17" s="398"/>
      <c r="M17" s="398"/>
      <c r="O17" s="398"/>
      <c r="Q17" s="401"/>
    </row>
    <row r="18" spans="11:17" x14ac:dyDescent="0.25">
      <c r="K18" s="398"/>
      <c r="M18" s="398"/>
      <c r="Q18" s="398"/>
    </row>
    <row r="19" spans="11:17" x14ac:dyDescent="0.25">
      <c r="K19" s="397"/>
      <c r="M19" s="397"/>
      <c r="Q19" s="397"/>
    </row>
    <row r="20" spans="11:17" x14ac:dyDescent="0.25">
      <c r="K20" s="397"/>
      <c r="M20" s="397"/>
      <c r="N20" s="397"/>
      <c r="O20" s="397"/>
      <c r="Q20" s="39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3"/>
  <sheetViews>
    <sheetView rightToLeft="1" view="pageBreakPreview" zoomScale="120" zoomScaleNormal="100" zoomScaleSheetLayoutView="120" workbookViewId="0">
      <selection activeCell="O7" sqref="O7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4.140625" bestFit="1" customWidth="1"/>
    <col min="11" max="11" width="12.85546875" bestFit="1" customWidth="1"/>
  </cols>
  <sheetData>
    <row r="1" spans="1:11" ht="20.100000000000001" customHeight="1" x14ac:dyDescent="0.25">
      <c r="A1" s="447" t="s">
        <v>0</v>
      </c>
      <c r="B1" s="416"/>
      <c r="C1" s="416"/>
      <c r="D1" s="416"/>
      <c r="E1" s="416"/>
      <c r="F1" s="416"/>
      <c r="G1" s="416"/>
      <c r="H1" s="416"/>
      <c r="I1" s="416"/>
    </row>
    <row r="2" spans="1:11" ht="20.100000000000001" customHeight="1" x14ac:dyDescent="0.25">
      <c r="A2" s="448" t="s">
        <v>89</v>
      </c>
      <c r="B2" s="416"/>
      <c r="C2" s="416"/>
      <c r="D2" s="416"/>
      <c r="E2" s="416"/>
      <c r="F2" s="416"/>
      <c r="G2" s="416"/>
      <c r="H2" s="416"/>
      <c r="I2" s="416"/>
    </row>
    <row r="3" spans="1:11" ht="20.100000000000001" customHeight="1" x14ac:dyDescent="0.25">
      <c r="A3" s="449" t="s">
        <v>2</v>
      </c>
      <c r="B3" s="416"/>
      <c r="C3" s="416"/>
      <c r="D3" s="416"/>
      <c r="E3" s="416"/>
      <c r="F3" s="416"/>
      <c r="G3" s="416"/>
      <c r="H3" s="416"/>
      <c r="I3" s="416"/>
    </row>
    <row r="5" spans="1:11" ht="21" x14ac:dyDescent="0.25">
      <c r="A5" s="450" t="s">
        <v>90</v>
      </c>
      <c r="B5" s="416"/>
      <c r="C5" s="416"/>
      <c r="D5" s="416"/>
      <c r="E5" s="416"/>
      <c r="F5" s="416"/>
      <c r="G5" s="416"/>
      <c r="H5" s="416"/>
      <c r="I5" s="416"/>
    </row>
    <row r="7" spans="1:11" ht="42" x14ac:dyDescent="0.25">
      <c r="A7" s="82" t="s">
        <v>91</v>
      </c>
      <c r="C7" s="83" t="s">
        <v>92</v>
      </c>
      <c r="E7" s="84" t="s">
        <v>67</v>
      </c>
      <c r="G7" s="85" t="s">
        <v>93</v>
      </c>
      <c r="I7" s="86" t="s">
        <v>94</v>
      </c>
      <c r="K7" s="387"/>
    </row>
    <row r="8" spans="1:11" ht="21" x14ac:dyDescent="0.25">
      <c r="A8" s="87" t="s">
        <v>95</v>
      </c>
      <c r="C8" s="1" t="s">
        <v>96</v>
      </c>
      <c r="E8" s="387">
        <v>48318339543</v>
      </c>
      <c r="G8" s="388">
        <v>0.96025325136340467</v>
      </c>
      <c r="I8" s="404">
        <v>1.6412393259225395E-2</v>
      </c>
      <c r="J8" s="414"/>
      <c r="K8" s="414"/>
    </row>
    <row r="9" spans="1:11" ht="21" x14ac:dyDescent="0.25">
      <c r="A9" s="88" t="s">
        <v>97</v>
      </c>
      <c r="C9" s="1" t="s">
        <v>98</v>
      </c>
      <c r="E9" s="387">
        <v>0</v>
      </c>
      <c r="G9" s="388">
        <v>0</v>
      </c>
      <c r="I9" s="404">
        <v>0</v>
      </c>
      <c r="J9" s="414"/>
      <c r="K9" s="414"/>
    </row>
    <row r="10" spans="1:11" ht="21" x14ac:dyDescent="0.25">
      <c r="A10" s="89" t="s">
        <v>99</v>
      </c>
      <c r="C10" s="1" t="s">
        <v>100</v>
      </c>
      <c r="E10" s="387">
        <v>1145681806</v>
      </c>
      <c r="G10" s="388">
        <v>2.2768677269224956E-2</v>
      </c>
      <c r="I10" s="404">
        <v>3.8915617812731047E-4</v>
      </c>
      <c r="J10" s="414"/>
      <c r="K10" s="414"/>
    </row>
    <row r="11" spans="1:11" ht="21" x14ac:dyDescent="0.25">
      <c r="A11" s="90" t="s">
        <v>101</v>
      </c>
      <c r="C11" s="1" t="s">
        <v>102</v>
      </c>
      <c r="E11" s="387">
        <f>854308190+844611023</f>
        <v>1698919213</v>
      </c>
      <c r="G11" s="388">
        <v>3.3763426341155194E-2</v>
      </c>
      <c r="I11" s="404">
        <v>5.7707550597005646E-4</v>
      </c>
      <c r="J11" s="414"/>
      <c r="K11" s="414"/>
    </row>
    <row r="12" spans="1:11" ht="21.75" thickBot="1" x14ac:dyDescent="0.5">
      <c r="A12" s="91" t="s">
        <v>57</v>
      </c>
      <c r="E12" s="393">
        <f>SUM(E8:$E$11)</f>
        <v>51162940562</v>
      </c>
      <c r="G12" s="390">
        <f>SUM(G8:G11)</f>
        <v>1.0167853549737849</v>
      </c>
      <c r="H12" s="389"/>
      <c r="I12" s="390">
        <f>SUM(I8:I11)</f>
        <v>1.7378624943322762E-2</v>
      </c>
    </row>
    <row r="13" spans="1:11" ht="19.5" thickTop="1" x14ac:dyDescent="0.25">
      <c r="E13" s="92"/>
      <c r="G13" s="93"/>
      <c r="I13" s="94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50"/>
  <sheetViews>
    <sheetView rightToLeft="1" view="pageBreakPreview" zoomScale="110" zoomScaleNormal="100" zoomScaleSheetLayoutView="110" workbookViewId="0">
      <selection activeCell="S43" sqref="S43"/>
    </sheetView>
  </sheetViews>
  <sheetFormatPr defaultRowHeight="15" x14ac:dyDescent="0.25"/>
  <cols>
    <col min="1" max="1" width="17" customWidth="1"/>
    <col min="2" max="2" width="1.42578125" customWidth="1"/>
    <col min="3" max="3" width="12.7109375" bestFit="1" customWidth="1"/>
    <col min="4" max="4" width="1.42578125" customWidth="1"/>
    <col min="5" max="5" width="15.7109375" bestFit="1" customWidth="1"/>
    <col min="6" max="6" width="1.42578125" customWidth="1"/>
    <col min="7" max="7" width="10.28515625" bestFit="1" customWidth="1"/>
    <col min="8" max="8" width="1.42578125" customWidth="1"/>
    <col min="9" max="9" width="17.85546875" bestFit="1" customWidth="1"/>
    <col min="10" max="10" width="1.42578125" customWidth="1"/>
    <col min="11" max="11" width="16.7109375" bestFit="1" customWidth="1"/>
    <col min="12" max="12" width="1.42578125" customWidth="1"/>
    <col min="13" max="13" width="16.7109375" bestFit="1" customWidth="1"/>
    <col min="14" max="14" width="1.42578125" customWidth="1"/>
    <col min="15" max="15" width="19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9.42578125" bestFit="1" customWidth="1"/>
  </cols>
  <sheetData>
    <row r="1" spans="1:19" ht="20.100000000000001" customHeight="1" x14ac:dyDescent="0.25">
      <c r="A1" s="451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</row>
    <row r="2" spans="1:19" ht="20.100000000000001" customHeight="1" x14ac:dyDescent="0.25">
      <c r="A2" s="452" t="s">
        <v>89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</row>
    <row r="3" spans="1:19" ht="20.100000000000001" customHeight="1" x14ac:dyDescent="0.25">
      <c r="A3" s="453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</row>
    <row r="5" spans="1:19" ht="21" x14ac:dyDescent="0.25">
      <c r="A5" s="454" t="s">
        <v>103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</row>
    <row r="7" spans="1:19" ht="21" x14ac:dyDescent="0.25">
      <c r="C7" s="455" t="s">
        <v>104</v>
      </c>
      <c r="D7" s="425"/>
      <c r="E7" s="425"/>
      <c r="F7" s="425"/>
      <c r="G7" s="425"/>
      <c r="I7" s="456" t="s">
        <v>105</v>
      </c>
      <c r="J7" s="425"/>
      <c r="K7" s="425"/>
      <c r="L7" s="425"/>
      <c r="M7" s="425"/>
      <c r="O7" s="457" t="s">
        <v>7</v>
      </c>
      <c r="P7" s="425"/>
      <c r="Q7" s="425"/>
      <c r="R7" s="425"/>
      <c r="S7" s="425"/>
    </row>
    <row r="8" spans="1:19" ht="63" x14ac:dyDescent="0.25">
      <c r="A8" s="95" t="s">
        <v>58</v>
      </c>
      <c r="C8" s="96" t="s">
        <v>106</v>
      </c>
      <c r="E8" s="97" t="s">
        <v>107</v>
      </c>
      <c r="G8" s="98" t="s">
        <v>108</v>
      </c>
      <c r="I8" s="99" t="s">
        <v>109</v>
      </c>
      <c r="K8" s="100" t="s">
        <v>110</v>
      </c>
      <c r="M8" s="101" t="s">
        <v>111</v>
      </c>
      <c r="O8" s="102" t="s">
        <v>109</v>
      </c>
      <c r="Q8" s="103" t="s">
        <v>110</v>
      </c>
      <c r="S8" s="104" t="s">
        <v>111</v>
      </c>
    </row>
    <row r="9" spans="1:19" ht="37.5" x14ac:dyDescent="0.25">
      <c r="A9" s="105" t="s">
        <v>112</v>
      </c>
      <c r="C9" s="1" t="s">
        <v>113</v>
      </c>
      <c r="E9" s="387">
        <v>2500000</v>
      </c>
      <c r="F9" s="387"/>
      <c r="G9" s="387">
        <v>1700</v>
      </c>
      <c r="H9" s="387"/>
      <c r="I9" s="387">
        <v>0</v>
      </c>
      <c r="J9" s="387"/>
      <c r="K9" s="387">
        <v>0</v>
      </c>
      <c r="L9" s="387"/>
      <c r="M9" s="387">
        <f>I9+K9</f>
        <v>0</v>
      </c>
      <c r="N9" s="387"/>
      <c r="O9" s="387">
        <v>4250000000</v>
      </c>
      <c r="P9" s="387"/>
      <c r="Q9" s="387">
        <v>0</v>
      </c>
      <c r="R9" s="387"/>
      <c r="S9" s="387">
        <f>O9+Q9</f>
        <v>4250000000</v>
      </c>
    </row>
    <row r="10" spans="1:19" ht="18.75" x14ac:dyDescent="0.25">
      <c r="A10" s="106" t="s">
        <v>18</v>
      </c>
      <c r="C10" s="1" t="s">
        <v>114</v>
      </c>
      <c r="E10" s="387">
        <v>144860000</v>
      </c>
      <c r="F10" s="387"/>
      <c r="G10" s="387">
        <v>64</v>
      </c>
      <c r="H10" s="387"/>
      <c r="I10" s="387">
        <v>0</v>
      </c>
      <c r="J10" s="387"/>
      <c r="K10" s="387">
        <v>0</v>
      </c>
      <c r="L10" s="387"/>
      <c r="M10" s="387">
        <f t="shared" ref="M10:M42" si="0">I10+K10</f>
        <v>0</v>
      </c>
      <c r="N10" s="387"/>
      <c r="O10" s="387">
        <v>9271040000</v>
      </c>
      <c r="P10" s="387"/>
      <c r="Q10" s="387">
        <v>0</v>
      </c>
      <c r="R10" s="387"/>
      <c r="S10" s="387">
        <f t="shared" ref="S10:S41" si="1">O10+Q10</f>
        <v>9271040000</v>
      </c>
    </row>
    <row r="11" spans="1:19" ht="18.75" x14ac:dyDescent="0.25">
      <c r="A11" s="107" t="s">
        <v>21</v>
      </c>
      <c r="C11" s="1" t="s">
        <v>115</v>
      </c>
      <c r="E11" s="387">
        <v>30220930</v>
      </c>
      <c r="F11" s="387"/>
      <c r="G11" s="387">
        <v>130</v>
      </c>
      <c r="H11" s="387"/>
      <c r="I11" s="387">
        <v>0</v>
      </c>
      <c r="J11" s="387"/>
      <c r="K11" s="387">
        <v>0</v>
      </c>
      <c r="L11" s="387"/>
      <c r="M11" s="387">
        <f t="shared" si="0"/>
        <v>0</v>
      </c>
      <c r="N11" s="387"/>
      <c r="O11" s="387">
        <v>3928720900</v>
      </c>
      <c r="P11" s="387"/>
      <c r="Q11" s="387">
        <v>0</v>
      </c>
      <c r="R11" s="387"/>
      <c r="S11" s="387">
        <f t="shared" si="1"/>
        <v>3928720900</v>
      </c>
    </row>
    <row r="12" spans="1:19" ht="37.5" x14ac:dyDescent="0.25">
      <c r="A12" s="108" t="s">
        <v>116</v>
      </c>
      <c r="C12" s="1" t="s">
        <v>117</v>
      </c>
      <c r="E12" s="387">
        <v>25453</v>
      </c>
      <c r="F12" s="387"/>
      <c r="G12" s="387">
        <v>40</v>
      </c>
      <c r="H12" s="387"/>
      <c r="I12" s="387">
        <v>0</v>
      </c>
      <c r="J12" s="387"/>
      <c r="K12" s="387">
        <v>0</v>
      </c>
      <c r="L12" s="387"/>
      <c r="M12" s="387">
        <f t="shared" si="0"/>
        <v>0</v>
      </c>
      <c r="N12" s="387"/>
      <c r="O12" s="387">
        <v>1018120</v>
      </c>
      <c r="P12" s="387"/>
      <c r="Q12" s="387">
        <v>0</v>
      </c>
      <c r="R12" s="387"/>
      <c r="S12" s="387">
        <f t="shared" si="1"/>
        <v>1018120</v>
      </c>
    </row>
    <row r="13" spans="1:19" ht="37.5" x14ac:dyDescent="0.25">
      <c r="A13" s="109" t="s">
        <v>118</v>
      </c>
      <c r="C13" s="1" t="s">
        <v>119</v>
      </c>
      <c r="E13" s="387">
        <v>325402</v>
      </c>
      <c r="F13" s="387"/>
      <c r="G13" s="387">
        <v>430</v>
      </c>
      <c r="H13" s="387"/>
      <c r="I13" s="387">
        <v>0</v>
      </c>
      <c r="J13" s="387"/>
      <c r="K13" s="387">
        <v>0</v>
      </c>
      <c r="L13" s="387"/>
      <c r="M13" s="387">
        <f t="shared" si="0"/>
        <v>0</v>
      </c>
      <c r="N13" s="387"/>
      <c r="O13" s="387">
        <v>139922860</v>
      </c>
      <c r="P13" s="387"/>
      <c r="Q13" s="387">
        <v>0</v>
      </c>
      <c r="R13" s="387"/>
      <c r="S13" s="387">
        <f t="shared" si="1"/>
        <v>139922860</v>
      </c>
    </row>
    <row r="14" spans="1:19" ht="37.5" x14ac:dyDescent="0.25">
      <c r="A14" s="110" t="s">
        <v>120</v>
      </c>
      <c r="C14" s="1" t="s">
        <v>121</v>
      </c>
      <c r="E14" s="387">
        <v>587000</v>
      </c>
      <c r="F14" s="387"/>
      <c r="G14" s="387">
        <v>17165</v>
      </c>
      <c r="H14" s="387"/>
      <c r="I14" s="387">
        <v>0</v>
      </c>
      <c r="J14" s="387"/>
      <c r="K14" s="387">
        <v>0</v>
      </c>
      <c r="L14" s="387"/>
      <c r="M14" s="387">
        <f t="shared" si="0"/>
        <v>0</v>
      </c>
      <c r="N14" s="387"/>
      <c r="O14" s="387">
        <v>10075855000</v>
      </c>
      <c r="P14" s="387"/>
      <c r="Q14" s="387">
        <v>0</v>
      </c>
      <c r="R14" s="387"/>
      <c r="S14" s="387">
        <f>O14+Q14</f>
        <v>10075855000</v>
      </c>
    </row>
    <row r="15" spans="1:19" ht="37.5" x14ac:dyDescent="0.25">
      <c r="A15" s="111" t="s">
        <v>23</v>
      </c>
      <c r="C15" s="1" t="s">
        <v>122</v>
      </c>
      <c r="E15" s="387">
        <v>1316253</v>
      </c>
      <c r="F15" s="387"/>
      <c r="G15" s="387">
        <v>3450</v>
      </c>
      <c r="H15" s="387"/>
      <c r="I15" s="387">
        <v>0</v>
      </c>
      <c r="J15" s="387"/>
      <c r="K15" s="387">
        <v>0</v>
      </c>
      <c r="L15" s="387"/>
      <c r="M15" s="387">
        <f t="shared" si="0"/>
        <v>0</v>
      </c>
      <c r="N15" s="387"/>
      <c r="O15" s="387">
        <v>4541072850</v>
      </c>
      <c r="P15" s="387"/>
      <c r="Q15" s="387">
        <v>0</v>
      </c>
      <c r="R15" s="387"/>
      <c r="S15" s="387">
        <f t="shared" si="1"/>
        <v>4541072850</v>
      </c>
    </row>
    <row r="16" spans="1:19" ht="37.5" x14ac:dyDescent="0.25">
      <c r="A16" s="112" t="s">
        <v>123</v>
      </c>
      <c r="C16" s="1" t="s">
        <v>124</v>
      </c>
      <c r="E16" s="387">
        <v>2000000</v>
      </c>
      <c r="F16" s="387"/>
      <c r="G16" s="387">
        <v>212</v>
      </c>
      <c r="H16" s="387"/>
      <c r="I16" s="387">
        <v>0</v>
      </c>
      <c r="J16" s="387"/>
      <c r="K16" s="387">
        <v>0</v>
      </c>
      <c r="L16" s="387"/>
      <c r="M16" s="387">
        <f t="shared" si="0"/>
        <v>0</v>
      </c>
      <c r="N16" s="387"/>
      <c r="O16" s="387">
        <v>424000000</v>
      </c>
      <c r="P16" s="387"/>
      <c r="Q16" s="387">
        <v>0</v>
      </c>
      <c r="R16" s="387"/>
      <c r="S16" s="387">
        <f t="shared" si="1"/>
        <v>424000000</v>
      </c>
    </row>
    <row r="17" spans="1:19" ht="18.75" x14ac:dyDescent="0.25">
      <c r="A17" s="113" t="s">
        <v>24</v>
      </c>
      <c r="C17" s="1" t="s">
        <v>125</v>
      </c>
      <c r="E17" s="387">
        <v>1000000</v>
      </c>
      <c r="F17" s="387"/>
      <c r="G17" s="387">
        <v>2750</v>
      </c>
      <c r="H17" s="387"/>
      <c r="I17" s="387">
        <v>0</v>
      </c>
      <c r="J17" s="387"/>
      <c r="K17" s="387">
        <v>0</v>
      </c>
      <c r="L17" s="387"/>
      <c r="M17" s="387">
        <f t="shared" si="0"/>
        <v>0</v>
      </c>
      <c r="N17" s="387"/>
      <c r="O17" s="387">
        <v>2750000000</v>
      </c>
      <c r="P17" s="387"/>
      <c r="Q17" s="387">
        <v>-57176392</v>
      </c>
      <c r="R17" s="387"/>
      <c r="S17" s="387">
        <f t="shared" si="1"/>
        <v>2692823608</v>
      </c>
    </row>
    <row r="18" spans="1:19" ht="37.5" x14ac:dyDescent="0.25">
      <c r="A18" s="114" t="s">
        <v>25</v>
      </c>
      <c r="C18" s="1" t="s">
        <v>126</v>
      </c>
      <c r="E18" s="387">
        <v>19300000</v>
      </c>
      <c r="F18" s="387"/>
      <c r="G18" s="387">
        <v>1300</v>
      </c>
      <c r="H18" s="387"/>
      <c r="I18" s="387">
        <v>0</v>
      </c>
      <c r="J18" s="387"/>
      <c r="K18" s="387">
        <v>0</v>
      </c>
      <c r="L18" s="387"/>
      <c r="M18" s="387">
        <f t="shared" si="0"/>
        <v>0</v>
      </c>
      <c r="N18" s="387"/>
      <c r="O18" s="387">
        <v>25090000000</v>
      </c>
      <c r="P18" s="387"/>
      <c r="Q18" s="387">
        <v>-990394737</v>
      </c>
      <c r="R18" s="387"/>
      <c r="S18" s="387">
        <f t="shared" si="1"/>
        <v>24099605263</v>
      </c>
    </row>
    <row r="19" spans="1:19" ht="18.75" x14ac:dyDescent="0.25">
      <c r="A19" s="115" t="s">
        <v>26</v>
      </c>
      <c r="C19" s="1" t="s">
        <v>127</v>
      </c>
      <c r="E19" s="387">
        <v>18700000</v>
      </c>
      <c r="F19" s="387"/>
      <c r="G19" s="387">
        <v>1930</v>
      </c>
      <c r="H19" s="387"/>
      <c r="I19" s="387">
        <v>0</v>
      </c>
      <c r="J19" s="387"/>
      <c r="K19" s="387">
        <v>0</v>
      </c>
      <c r="L19" s="387"/>
      <c r="M19" s="387">
        <f t="shared" si="0"/>
        <v>0</v>
      </c>
      <c r="N19" s="387"/>
      <c r="O19" s="387">
        <v>36091000000</v>
      </c>
      <c r="P19" s="387"/>
      <c r="Q19" s="387">
        <v>0</v>
      </c>
      <c r="R19" s="387"/>
      <c r="S19" s="387">
        <f t="shared" si="1"/>
        <v>36091000000</v>
      </c>
    </row>
    <row r="20" spans="1:19" ht="37.5" x14ac:dyDescent="0.25">
      <c r="A20" s="116" t="s">
        <v>27</v>
      </c>
      <c r="C20" s="1" t="s">
        <v>128</v>
      </c>
      <c r="E20" s="387">
        <v>26512314</v>
      </c>
      <c r="F20" s="387"/>
      <c r="G20" s="387">
        <v>400</v>
      </c>
      <c r="H20" s="387"/>
      <c r="I20" s="387">
        <v>0</v>
      </c>
      <c r="J20" s="387"/>
      <c r="K20" s="387">
        <v>0</v>
      </c>
      <c r="L20" s="387"/>
      <c r="M20" s="387">
        <f t="shared" si="0"/>
        <v>0</v>
      </c>
      <c r="N20" s="387"/>
      <c r="O20" s="387">
        <v>10604925600</v>
      </c>
      <c r="P20" s="387"/>
      <c r="Q20" s="387">
        <v>0</v>
      </c>
      <c r="R20" s="387"/>
      <c r="S20" s="387">
        <f t="shared" si="1"/>
        <v>10604925600</v>
      </c>
    </row>
    <row r="21" spans="1:19" ht="37.5" x14ac:dyDescent="0.25">
      <c r="A21" s="117" t="s">
        <v>28</v>
      </c>
      <c r="C21" s="1" t="s">
        <v>129</v>
      </c>
      <c r="E21" s="387">
        <v>11358171</v>
      </c>
      <c r="F21" s="387"/>
      <c r="G21" s="387">
        <v>720</v>
      </c>
      <c r="H21" s="387"/>
      <c r="I21" s="387">
        <v>0</v>
      </c>
      <c r="J21" s="387"/>
      <c r="K21" s="387">
        <v>0</v>
      </c>
      <c r="L21" s="387"/>
      <c r="M21" s="387">
        <f t="shared" si="0"/>
        <v>0</v>
      </c>
      <c r="N21" s="387"/>
      <c r="O21" s="387">
        <v>8177883120</v>
      </c>
      <c r="P21" s="387"/>
      <c r="Q21" s="387">
        <v>0</v>
      </c>
      <c r="R21" s="387"/>
      <c r="S21" s="387">
        <f t="shared" si="1"/>
        <v>8177883120</v>
      </c>
    </row>
    <row r="22" spans="1:19" ht="18.75" x14ac:dyDescent="0.25">
      <c r="A22" s="118" t="s">
        <v>130</v>
      </c>
      <c r="C22" s="1" t="s">
        <v>131</v>
      </c>
      <c r="E22" s="387">
        <v>7655956</v>
      </c>
      <c r="F22" s="387"/>
      <c r="G22" s="387">
        <v>2000</v>
      </c>
      <c r="H22" s="387"/>
      <c r="I22" s="387">
        <v>0</v>
      </c>
      <c r="J22" s="387"/>
      <c r="K22" s="387">
        <v>0</v>
      </c>
      <c r="L22" s="387"/>
      <c r="M22" s="387">
        <f t="shared" si="0"/>
        <v>0</v>
      </c>
      <c r="N22" s="387"/>
      <c r="O22" s="387">
        <v>15311912000</v>
      </c>
      <c r="P22" s="387"/>
      <c r="Q22" s="387">
        <v>0</v>
      </c>
      <c r="R22" s="387"/>
      <c r="S22" s="387">
        <f t="shared" si="1"/>
        <v>15311912000</v>
      </c>
    </row>
    <row r="23" spans="1:19" ht="18.75" x14ac:dyDescent="0.25">
      <c r="A23" s="119" t="s">
        <v>31</v>
      </c>
      <c r="C23" s="1" t="s">
        <v>132</v>
      </c>
      <c r="E23" s="387">
        <v>900000</v>
      </c>
      <c r="F23" s="387"/>
      <c r="G23" s="387">
        <v>2500</v>
      </c>
      <c r="H23" s="387"/>
      <c r="I23" s="387">
        <v>0</v>
      </c>
      <c r="J23" s="387"/>
      <c r="K23" s="387">
        <v>0</v>
      </c>
      <c r="L23" s="387"/>
      <c r="M23" s="387">
        <f t="shared" si="0"/>
        <v>0</v>
      </c>
      <c r="N23" s="387"/>
      <c r="O23" s="387">
        <v>2250000000</v>
      </c>
      <c r="P23" s="387"/>
      <c r="Q23" s="387">
        <v>-125161708</v>
      </c>
      <c r="R23" s="387"/>
      <c r="S23" s="387">
        <f t="shared" si="1"/>
        <v>2124838292</v>
      </c>
    </row>
    <row r="24" spans="1:19" ht="18.75" x14ac:dyDescent="0.25">
      <c r="A24" s="120" t="s">
        <v>32</v>
      </c>
      <c r="C24" s="1" t="s">
        <v>114</v>
      </c>
      <c r="E24" s="387">
        <v>418421</v>
      </c>
      <c r="F24" s="387"/>
      <c r="G24" s="387">
        <v>300</v>
      </c>
      <c r="H24" s="387"/>
      <c r="I24" s="387">
        <v>0</v>
      </c>
      <c r="J24" s="387"/>
      <c r="K24" s="387">
        <v>0</v>
      </c>
      <c r="L24" s="387"/>
      <c r="M24" s="387">
        <f t="shared" si="0"/>
        <v>0</v>
      </c>
      <c r="N24" s="387"/>
      <c r="O24" s="387">
        <v>125526300</v>
      </c>
      <c r="P24" s="387"/>
      <c r="Q24" s="387">
        <v>-2609869</v>
      </c>
      <c r="R24" s="387"/>
      <c r="S24" s="387">
        <f t="shared" si="1"/>
        <v>122916431</v>
      </c>
    </row>
    <row r="25" spans="1:19" ht="37.5" x14ac:dyDescent="0.25">
      <c r="A25" s="121" t="s">
        <v>33</v>
      </c>
      <c r="C25" s="1" t="s">
        <v>124</v>
      </c>
      <c r="E25" s="387">
        <v>3000000</v>
      </c>
      <c r="F25" s="387"/>
      <c r="G25" s="387">
        <v>450</v>
      </c>
      <c r="H25" s="387"/>
      <c r="I25" s="387">
        <v>0</v>
      </c>
      <c r="J25" s="387"/>
      <c r="K25" s="387">
        <v>0</v>
      </c>
      <c r="L25" s="387"/>
      <c r="M25" s="387">
        <f t="shared" si="0"/>
        <v>0</v>
      </c>
      <c r="N25" s="387"/>
      <c r="O25" s="387">
        <v>1350000000</v>
      </c>
      <c r="P25" s="387"/>
      <c r="Q25" s="387">
        <v>-54142012</v>
      </c>
      <c r="R25" s="387"/>
      <c r="S25" s="387">
        <f t="shared" si="1"/>
        <v>1295857988</v>
      </c>
    </row>
    <row r="26" spans="1:19" ht="37.5" x14ac:dyDescent="0.25">
      <c r="A26" s="122" t="s">
        <v>34</v>
      </c>
      <c r="C26" s="1" t="s">
        <v>133</v>
      </c>
      <c r="E26" s="387">
        <v>18233449</v>
      </c>
      <c r="F26" s="387"/>
      <c r="G26" s="387">
        <v>500</v>
      </c>
      <c r="H26" s="387"/>
      <c r="I26" s="387">
        <v>9116724500</v>
      </c>
      <c r="J26" s="387"/>
      <c r="K26" s="387">
        <v>-1189137978</v>
      </c>
      <c r="L26" s="387"/>
      <c r="M26" s="387">
        <f t="shared" si="0"/>
        <v>7927586522</v>
      </c>
      <c r="N26" s="387"/>
      <c r="O26" s="387">
        <v>9116724500</v>
      </c>
      <c r="P26" s="387"/>
      <c r="Q26" s="387">
        <v>-1103061519</v>
      </c>
      <c r="R26" s="387"/>
      <c r="S26" s="387">
        <f t="shared" si="1"/>
        <v>8013662981</v>
      </c>
    </row>
    <row r="27" spans="1:19" ht="18.75" x14ac:dyDescent="0.25">
      <c r="A27" s="123" t="s">
        <v>35</v>
      </c>
      <c r="C27" s="1" t="s">
        <v>114</v>
      </c>
      <c r="E27" s="387">
        <v>10000000</v>
      </c>
      <c r="F27" s="387"/>
      <c r="G27" s="387">
        <v>2400</v>
      </c>
      <c r="H27" s="387"/>
      <c r="I27" s="387">
        <v>0</v>
      </c>
      <c r="J27" s="387"/>
      <c r="K27" s="387">
        <v>0</v>
      </c>
      <c r="L27" s="387"/>
      <c r="M27" s="387">
        <f t="shared" si="0"/>
        <v>0</v>
      </c>
      <c r="N27" s="387"/>
      <c r="O27" s="387">
        <v>24000000000</v>
      </c>
      <c r="P27" s="387"/>
      <c r="Q27" s="387">
        <v>0</v>
      </c>
      <c r="R27" s="387"/>
      <c r="S27" s="387">
        <f t="shared" si="1"/>
        <v>24000000000</v>
      </c>
    </row>
    <row r="28" spans="1:19" ht="18.75" x14ac:dyDescent="0.25">
      <c r="A28" s="124" t="s">
        <v>37</v>
      </c>
      <c r="C28" s="1" t="s">
        <v>134</v>
      </c>
      <c r="E28" s="387">
        <v>25072151</v>
      </c>
      <c r="F28" s="387"/>
      <c r="G28" s="387">
        <v>1700</v>
      </c>
      <c r="H28" s="387"/>
      <c r="I28" s="387">
        <v>0</v>
      </c>
      <c r="J28" s="387"/>
      <c r="K28" s="387">
        <v>0</v>
      </c>
      <c r="L28" s="387"/>
      <c r="M28" s="387">
        <f t="shared" si="0"/>
        <v>0</v>
      </c>
      <c r="N28" s="387"/>
      <c r="O28" s="387">
        <v>42622656700</v>
      </c>
      <c r="P28" s="387"/>
      <c r="Q28" s="387">
        <v>-552421183</v>
      </c>
      <c r="R28" s="387"/>
      <c r="S28" s="387">
        <f t="shared" si="1"/>
        <v>42070235517</v>
      </c>
    </row>
    <row r="29" spans="1:19" ht="18.75" x14ac:dyDescent="0.25">
      <c r="A29" s="125" t="s">
        <v>39</v>
      </c>
      <c r="C29" s="1" t="s">
        <v>135</v>
      </c>
      <c r="E29" s="387">
        <v>2400000</v>
      </c>
      <c r="F29" s="387"/>
      <c r="G29" s="387">
        <v>700</v>
      </c>
      <c r="H29" s="387"/>
      <c r="I29" s="387">
        <v>0</v>
      </c>
      <c r="J29" s="387"/>
      <c r="K29" s="387">
        <v>0</v>
      </c>
      <c r="L29" s="387"/>
      <c r="M29" s="387">
        <f t="shared" si="0"/>
        <v>0</v>
      </c>
      <c r="N29" s="387"/>
      <c r="O29" s="387">
        <v>1680000000</v>
      </c>
      <c r="P29" s="387"/>
      <c r="Q29" s="387">
        <v>0</v>
      </c>
      <c r="R29" s="387"/>
      <c r="S29" s="387">
        <f t="shared" si="1"/>
        <v>1680000000</v>
      </c>
    </row>
    <row r="30" spans="1:19" ht="18.75" x14ac:dyDescent="0.25">
      <c r="A30" s="126" t="s">
        <v>136</v>
      </c>
      <c r="C30" s="1" t="s">
        <v>137</v>
      </c>
      <c r="E30" s="387">
        <v>1685086</v>
      </c>
      <c r="F30" s="387"/>
      <c r="G30" s="387">
        <v>1840</v>
      </c>
      <c r="H30" s="387"/>
      <c r="I30" s="387">
        <v>0</v>
      </c>
      <c r="J30" s="387"/>
      <c r="K30" s="387">
        <v>0</v>
      </c>
      <c r="L30" s="387"/>
      <c r="M30" s="387">
        <f t="shared" si="0"/>
        <v>0</v>
      </c>
      <c r="N30" s="387"/>
      <c r="O30" s="387">
        <v>3100558240</v>
      </c>
      <c r="P30" s="387"/>
      <c r="Q30" s="387">
        <v>-132154941</v>
      </c>
      <c r="R30" s="387"/>
      <c r="S30" s="387">
        <f t="shared" si="1"/>
        <v>2968403299</v>
      </c>
    </row>
    <row r="31" spans="1:19" ht="18.75" x14ac:dyDescent="0.25">
      <c r="A31" s="127" t="s">
        <v>40</v>
      </c>
      <c r="C31" s="1" t="s">
        <v>138</v>
      </c>
      <c r="E31" s="387">
        <v>4500000</v>
      </c>
      <c r="F31" s="387"/>
      <c r="G31" s="387">
        <v>79</v>
      </c>
      <c r="H31" s="387"/>
      <c r="I31" s="387">
        <v>0</v>
      </c>
      <c r="J31" s="387"/>
      <c r="K31" s="387">
        <v>0</v>
      </c>
      <c r="L31" s="387"/>
      <c r="M31" s="387">
        <f t="shared" si="0"/>
        <v>0</v>
      </c>
      <c r="N31" s="387"/>
      <c r="O31" s="387">
        <v>355500000</v>
      </c>
      <c r="P31" s="387"/>
      <c r="Q31" s="387">
        <v>-14929134</v>
      </c>
      <c r="R31" s="387"/>
      <c r="S31" s="387">
        <f t="shared" si="1"/>
        <v>340570866</v>
      </c>
    </row>
    <row r="32" spans="1:19" ht="18.75" x14ac:dyDescent="0.25">
      <c r="A32" s="128" t="s">
        <v>139</v>
      </c>
      <c r="C32" s="1" t="s">
        <v>140</v>
      </c>
      <c r="E32" s="387">
        <v>2000000</v>
      </c>
      <c r="F32" s="387"/>
      <c r="G32" s="387">
        <v>4500</v>
      </c>
      <c r="H32" s="387"/>
      <c r="I32" s="387">
        <v>0</v>
      </c>
      <c r="J32" s="387"/>
      <c r="K32" s="387">
        <v>0</v>
      </c>
      <c r="L32" s="387"/>
      <c r="M32" s="387">
        <f t="shared" si="0"/>
        <v>0</v>
      </c>
      <c r="N32" s="387"/>
      <c r="O32" s="387">
        <v>9000000000</v>
      </c>
      <c r="P32" s="387"/>
      <c r="Q32" s="387">
        <v>-187122736</v>
      </c>
      <c r="R32" s="387"/>
      <c r="S32" s="387">
        <f t="shared" si="1"/>
        <v>8812877264</v>
      </c>
    </row>
    <row r="33" spans="1:19" ht="18.75" x14ac:dyDescent="0.25">
      <c r="A33" s="129" t="s">
        <v>41</v>
      </c>
      <c r="C33" s="1" t="s">
        <v>114</v>
      </c>
      <c r="E33" s="387">
        <v>13400000</v>
      </c>
      <c r="F33" s="387"/>
      <c r="G33" s="387">
        <v>700</v>
      </c>
      <c r="H33" s="387"/>
      <c r="I33" s="387">
        <v>0</v>
      </c>
      <c r="J33" s="387"/>
      <c r="K33" s="387">
        <v>0</v>
      </c>
      <c r="L33" s="387"/>
      <c r="M33" s="387">
        <f t="shared" si="0"/>
        <v>0</v>
      </c>
      <c r="N33" s="387"/>
      <c r="O33" s="387">
        <v>9380000000</v>
      </c>
      <c r="P33" s="387"/>
      <c r="Q33" s="387">
        <v>0</v>
      </c>
      <c r="R33" s="387"/>
      <c r="S33" s="387">
        <f t="shared" si="1"/>
        <v>9380000000</v>
      </c>
    </row>
    <row r="34" spans="1:19" ht="18.75" x14ac:dyDescent="0.25">
      <c r="A34" s="130" t="s">
        <v>43</v>
      </c>
      <c r="C34" s="1" t="s">
        <v>114</v>
      </c>
      <c r="E34" s="387">
        <v>8994431</v>
      </c>
      <c r="F34" s="387"/>
      <c r="G34" s="387">
        <v>650</v>
      </c>
      <c r="H34" s="387"/>
      <c r="I34" s="387">
        <v>0</v>
      </c>
      <c r="J34" s="387"/>
      <c r="K34" s="387">
        <v>0</v>
      </c>
      <c r="L34" s="387"/>
      <c r="M34" s="387">
        <f t="shared" si="0"/>
        <v>0</v>
      </c>
      <c r="N34" s="387"/>
      <c r="O34" s="387">
        <v>5846385512</v>
      </c>
      <c r="P34" s="387"/>
      <c r="Q34" s="387">
        <v>0</v>
      </c>
      <c r="R34" s="387"/>
      <c r="S34" s="387">
        <f t="shared" si="1"/>
        <v>5846385512</v>
      </c>
    </row>
    <row r="35" spans="1:19" ht="18.75" x14ac:dyDescent="0.25">
      <c r="A35" s="131" t="s">
        <v>44</v>
      </c>
      <c r="C35" s="1" t="s">
        <v>141</v>
      </c>
      <c r="E35" s="387">
        <v>2450000</v>
      </c>
      <c r="F35" s="387"/>
      <c r="G35" s="387">
        <v>2020</v>
      </c>
      <c r="H35" s="387"/>
      <c r="I35" s="387">
        <v>0</v>
      </c>
      <c r="J35" s="387"/>
      <c r="K35" s="387">
        <v>0</v>
      </c>
      <c r="L35" s="387"/>
      <c r="M35" s="387">
        <f t="shared" si="0"/>
        <v>0</v>
      </c>
      <c r="N35" s="387"/>
      <c r="O35" s="387">
        <v>4949001660</v>
      </c>
      <c r="P35" s="387"/>
      <c r="Q35" s="387">
        <v>0</v>
      </c>
      <c r="R35" s="387"/>
      <c r="S35" s="387">
        <f t="shared" si="1"/>
        <v>4949001660</v>
      </c>
    </row>
    <row r="36" spans="1:19" ht="18.75" x14ac:dyDescent="0.25">
      <c r="A36" s="132" t="s">
        <v>46</v>
      </c>
      <c r="C36" s="1" t="s">
        <v>114</v>
      </c>
      <c r="E36" s="387">
        <v>29900003</v>
      </c>
      <c r="F36" s="387"/>
      <c r="G36" s="387">
        <v>230</v>
      </c>
      <c r="H36" s="387"/>
      <c r="I36" s="387">
        <v>0</v>
      </c>
      <c r="J36" s="387"/>
      <c r="K36" s="387">
        <v>0</v>
      </c>
      <c r="L36" s="387"/>
      <c r="M36" s="387">
        <f t="shared" si="0"/>
        <v>0</v>
      </c>
      <c r="N36" s="387"/>
      <c r="O36" s="387">
        <v>6877000000</v>
      </c>
      <c r="P36" s="387"/>
      <c r="Q36" s="387">
        <v>0</v>
      </c>
      <c r="R36" s="387"/>
      <c r="S36" s="387">
        <f t="shared" si="1"/>
        <v>6877000000</v>
      </c>
    </row>
    <row r="37" spans="1:19" ht="18.75" x14ac:dyDescent="0.25">
      <c r="A37" s="133" t="s">
        <v>47</v>
      </c>
      <c r="C37" s="1" t="s">
        <v>142</v>
      </c>
      <c r="E37" s="387">
        <v>7236530</v>
      </c>
      <c r="F37" s="387"/>
      <c r="G37" s="387">
        <v>3530</v>
      </c>
      <c r="H37" s="387"/>
      <c r="I37" s="387">
        <v>0</v>
      </c>
      <c r="J37" s="387"/>
      <c r="K37" s="387">
        <v>0</v>
      </c>
      <c r="L37" s="387"/>
      <c r="M37" s="387">
        <f t="shared" si="0"/>
        <v>0</v>
      </c>
      <c r="N37" s="387"/>
      <c r="O37" s="387">
        <v>25544950900</v>
      </c>
      <c r="P37" s="387"/>
      <c r="Q37" s="387">
        <v>0</v>
      </c>
      <c r="R37" s="387"/>
      <c r="S37" s="387">
        <f t="shared" si="1"/>
        <v>25544950900</v>
      </c>
    </row>
    <row r="38" spans="1:19" ht="18.75" x14ac:dyDescent="0.25">
      <c r="A38" s="134" t="s">
        <v>143</v>
      </c>
      <c r="C38" s="1" t="s">
        <v>113</v>
      </c>
      <c r="E38" s="387">
        <v>1565000</v>
      </c>
      <c r="F38" s="387"/>
      <c r="G38" s="387">
        <v>13600</v>
      </c>
      <c r="H38" s="387"/>
      <c r="I38" s="387">
        <v>0</v>
      </c>
      <c r="J38" s="387"/>
      <c r="K38" s="387">
        <v>0</v>
      </c>
      <c r="L38" s="387"/>
      <c r="M38" s="387">
        <f t="shared" si="0"/>
        <v>0</v>
      </c>
      <c r="N38" s="387"/>
      <c r="O38" s="387">
        <v>21284000000</v>
      </c>
      <c r="P38" s="387"/>
      <c r="Q38" s="387">
        <v>0</v>
      </c>
      <c r="R38" s="387"/>
      <c r="S38" s="387">
        <f t="shared" si="1"/>
        <v>21284000000</v>
      </c>
    </row>
    <row r="39" spans="1:19" ht="18.75" x14ac:dyDescent="0.25">
      <c r="A39" s="135" t="s">
        <v>49</v>
      </c>
      <c r="C39" s="1" t="s">
        <v>126</v>
      </c>
      <c r="E39" s="387">
        <v>10000000</v>
      </c>
      <c r="F39" s="387"/>
      <c r="G39" s="387">
        <v>2150</v>
      </c>
      <c r="H39" s="387"/>
      <c r="I39" s="387">
        <v>0</v>
      </c>
      <c r="J39" s="387"/>
      <c r="K39" s="387">
        <v>0</v>
      </c>
      <c r="L39" s="387"/>
      <c r="M39" s="387">
        <f t="shared" si="0"/>
        <v>0</v>
      </c>
      <c r="N39" s="387"/>
      <c r="O39" s="387">
        <v>21500000000</v>
      </c>
      <c r="P39" s="387"/>
      <c r="Q39" s="387">
        <v>0</v>
      </c>
      <c r="R39" s="387"/>
      <c r="S39" s="387">
        <f t="shared" si="1"/>
        <v>21500000000</v>
      </c>
    </row>
    <row r="40" spans="1:19" ht="37.5" x14ac:dyDescent="0.25">
      <c r="A40" s="136" t="s">
        <v>51</v>
      </c>
      <c r="C40" s="1" t="s">
        <v>144</v>
      </c>
      <c r="E40" s="387">
        <v>500000</v>
      </c>
      <c r="F40" s="387"/>
      <c r="G40" s="387">
        <v>300</v>
      </c>
      <c r="H40" s="387"/>
      <c r="I40" s="387">
        <v>0</v>
      </c>
      <c r="J40" s="387"/>
      <c r="K40" s="387">
        <v>0</v>
      </c>
      <c r="L40" s="387"/>
      <c r="M40" s="387">
        <f t="shared" si="0"/>
        <v>0</v>
      </c>
      <c r="N40" s="387"/>
      <c r="O40" s="387">
        <v>150000000</v>
      </c>
      <c r="P40" s="387"/>
      <c r="Q40" s="387">
        <v>0</v>
      </c>
      <c r="R40" s="387"/>
      <c r="S40" s="387">
        <f t="shared" si="1"/>
        <v>150000000</v>
      </c>
    </row>
    <row r="41" spans="1:19" ht="18.75" x14ac:dyDescent="0.25">
      <c r="A41" s="137" t="s">
        <v>55</v>
      </c>
      <c r="C41" s="1" t="s">
        <v>145</v>
      </c>
      <c r="E41" s="387">
        <v>23692722</v>
      </c>
      <c r="F41" s="387"/>
      <c r="G41" s="387">
        <v>7</v>
      </c>
      <c r="H41" s="387"/>
      <c r="I41" s="387">
        <v>0</v>
      </c>
      <c r="J41" s="387"/>
      <c r="K41" s="387">
        <v>0</v>
      </c>
      <c r="L41" s="387"/>
      <c r="M41" s="387">
        <f t="shared" si="0"/>
        <v>0</v>
      </c>
      <c r="N41" s="387"/>
      <c r="O41" s="387">
        <v>165849054</v>
      </c>
      <c r="P41" s="387"/>
      <c r="Q41" s="387">
        <v>0</v>
      </c>
      <c r="R41" s="387"/>
      <c r="S41" s="387">
        <f t="shared" si="1"/>
        <v>165849054</v>
      </c>
    </row>
    <row r="42" spans="1:19" ht="18.75" x14ac:dyDescent="0.25">
      <c r="A42" s="138" t="s">
        <v>56</v>
      </c>
      <c r="C42" s="1" t="s">
        <v>146</v>
      </c>
      <c r="E42" s="387">
        <v>10449077</v>
      </c>
      <c r="F42" s="387"/>
      <c r="G42" s="387">
        <v>1440</v>
      </c>
      <c r="H42" s="387"/>
      <c r="I42" s="387">
        <v>0</v>
      </c>
      <c r="J42" s="387"/>
      <c r="K42" s="387">
        <v>0</v>
      </c>
      <c r="L42" s="387"/>
      <c r="M42" s="387">
        <f t="shared" si="0"/>
        <v>0</v>
      </c>
      <c r="N42" s="387"/>
      <c r="O42" s="387">
        <f>15046673152+38617</f>
        <v>15046711769</v>
      </c>
      <c r="P42" s="387"/>
      <c r="Q42" s="387">
        <v>-10298885</v>
      </c>
      <c r="R42" s="387"/>
      <c r="S42" s="387">
        <f>O42+Q42</f>
        <v>15036412884</v>
      </c>
    </row>
    <row r="43" spans="1:19" ht="19.5" thickBot="1" x14ac:dyDescent="0.3">
      <c r="A43" s="139" t="s">
        <v>57</v>
      </c>
      <c r="E43" s="387"/>
      <c r="F43" s="387"/>
      <c r="G43" s="387"/>
      <c r="H43" s="387"/>
      <c r="I43" s="393">
        <f>SUM(I9:$I$42)</f>
        <v>9116724500</v>
      </c>
      <c r="J43" s="387"/>
      <c r="K43" s="393">
        <f>SUM(K9:$K$42)</f>
        <v>-1189137978</v>
      </c>
      <c r="L43" s="387"/>
      <c r="M43" s="393">
        <f>SUM(M9:$M$42)</f>
        <v>7927586522</v>
      </c>
      <c r="N43" s="387"/>
      <c r="O43" s="393">
        <f>SUM(O9:$O$42)</f>
        <v>335002215085</v>
      </c>
      <c r="P43" s="387"/>
      <c r="Q43" s="393">
        <f>SUM(Q9:$Q$42)</f>
        <v>-3229473116</v>
      </c>
      <c r="R43" s="387"/>
      <c r="S43" s="393">
        <f>SUM(S9:$S$42)</f>
        <v>331772741969</v>
      </c>
    </row>
    <row r="44" spans="1:19" ht="20.25" thickTop="1" thickBot="1" x14ac:dyDescent="0.3">
      <c r="I44" s="140"/>
      <c r="K44" s="141"/>
      <c r="M44" s="142"/>
      <c r="O44" s="405"/>
      <c r="Q44" s="406"/>
      <c r="S44" s="143"/>
    </row>
    <row r="45" spans="1:19" x14ac:dyDescent="0.25">
      <c r="I45" s="398"/>
      <c r="K45" s="398"/>
      <c r="M45" s="400"/>
      <c r="O45" s="397"/>
      <c r="Q45" s="397"/>
      <c r="S45" s="400"/>
    </row>
    <row r="46" spans="1:19" x14ac:dyDescent="0.25">
      <c r="I46" s="397"/>
      <c r="J46" s="397"/>
      <c r="K46" s="397"/>
    </row>
    <row r="47" spans="1:19" x14ac:dyDescent="0.25">
      <c r="O47" s="398"/>
      <c r="Q47" s="400"/>
      <c r="S47" s="400"/>
    </row>
    <row r="50" spans="17:17" x14ac:dyDescent="0.25">
      <c r="Q50" s="397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8"/>
  <sheetViews>
    <sheetView rightToLeft="1" view="pageBreakPreview" zoomScale="110" zoomScaleNormal="100" zoomScaleSheetLayoutView="110" workbookViewId="0">
      <selection activeCell="O14" activeCellId="1" sqref="I14 O14"/>
    </sheetView>
  </sheetViews>
  <sheetFormatPr defaultRowHeight="15" x14ac:dyDescent="0.25"/>
  <cols>
    <col min="1" max="1" width="21.28515625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458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</row>
    <row r="2" spans="1:19" ht="20.100000000000001" customHeight="1" x14ac:dyDescent="0.25">
      <c r="A2" s="459" t="s">
        <v>89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</row>
    <row r="3" spans="1:19" ht="20.100000000000001" customHeight="1" x14ac:dyDescent="0.25">
      <c r="A3" s="460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</row>
    <row r="5" spans="1:19" ht="21" x14ac:dyDescent="0.25">
      <c r="A5" s="461" t="s">
        <v>147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</row>
    <row r="7" spans="1:19" ht="21" x14ac:dyDescent="0.25">
      <c r="I7" s="462" t="s">
        <v>105</v>
      </c>
      <c r="J7" s="425"/>
      <c r="K7" s="425"/>
      <c r="L7" s="425"/>
      <c r="M7" s="425"/>
      <c r="O7" s="463" t="s">
        <v>7</v>
      </c>
      <c r="P7" s="425"/>
      <c r="Q7" s="425"/>
      <c r="R7" s="425"/>
      <c r="S7" s="425"/>
    </row>
    <row r="8" spans="1:19" ht="42" x14ac:dyDescent="0.25">
      <c r="A8" s="144" t="s">
        <v>91</v>
      </c>
      <c r="C8" s="145" t="s">
        <v>148</v>
      </c>
      <c r="E8" s="146" t="s">
        <v>59</v>
      </c>
      <c r="G8" s="147" t="s">
        <v>66</v>
      </c>
      <c r="I8" s="148" t="s">
        <v>149</v>
      </c>
      <c r="K8" s="149" t="s">
        <v>110</v>
      </c>
      <c r="M8" s="150" t="s">
        <v>150</v>
      </c>
      <c r="O8" s="151" t="s">
        <v>149</v>
      </c>
      <c r="Q8" s="152" t="s">
        <v>110</v>
      </c>
      <c r="S8" s="153" t="s">
        <v>150</v>
      </c>
    </row>
    <row r="9" spans="1:19" ht="56.25" x14ac:dyDescent="0.25">
      <c r="A9" s="154" t="s">
        <v>151</v>
      </c>
      <c r="C9" s="1" t="s">
        <v>152</v>
      </c>
      <c r="E9" s="1" t="s">
        <v>153</v>
      </c>
      <c r="G9" s="1" t="s">
        <v>88</v>
      </c>
      <c r="I9" s="387">
        <v>43015367</v>
      </c>
      <c r="J9" s="387"/>
      <c r="K9" s="387">
        <v>-66081</v>
      </c>
      <c r="L9" s="387"/>
      <c r="M9" s="387">
        <f>I9+K9</f>
        <v>42949286</v>
      </c>
      <c r="N9" s="387"/>
      <c r="O9" s="387">
        <v>43022738</v>
      </c>
      <c r="P9" s="387"/>
      <c r="Q9" s="387">
        <v>-58924</v>
      </c>
      <c r="R9" s="387"/>
      <c r="S9" s="387">
        <f>O9+Q9</f>
        <v>42963814</v>
      </c>
    </row>
    <row r="10" spans="1:19" ht="37.5" x14ac:dyDescent="0.25">
      <c r="A10" s="155" t="s">
        <v>154</v>
      </c>
      <c r="C10" s="1" t="s">
        <v>155</v>
      </c>
      <c r="E10" s="1" t="s">
        <v>153</v>
      </c>
      <c r="G10" s="1" t="s">
        <v>74</v>
      </c>
      <c r="I10" s="387">
        <v>34123</v>
      </c>
      <c r="J10" s="387"/>
      <c r="K10" s="387">
        <v>0</v>
      </c>
      <c r="L10" s="387"/>
      <c r="M10" s="387">
        <f t="shared" ref="M10:M13" si="0">I10+K10</f>
        <v>34123</v>
      </c>
      <c r="N10" s="387"/>
      <c r="O10" s="387">
        <v>3136401</v>
      </c>
      <c r="P10" s="387"/>
      <c r="Q10" s="387">
        <v>0</v>
      </c>
      <c r="R10" s="387"/>
      <c r="S10" s="387">
        <f t="shared" ref="S10:S13" si="1">O10+Q10</f>
        <v>3136401</v>
      </c>
    </row>
    <row r="11" spans="1:19" ht="37.5" x14ac:dyDescent="0.25">
      <c r="A11" s="156" t="s">
        <v>156</v>
      </c>
      <c r="C11" s="1" t="s">
        <v>155</v>
      </c>
      <c r="E11" s="1" t="s">
        <v>153</v>
      </c>
      <c r="G11" s="1" t="s">
        <v>74</v>
      </c>
      <c r="I11" s="387">
        <v>31430</v>
      </c>
      <c r="J11" s="387"/>
      <c r="K11" s="387">
        <v>0</v>
      </c>
      <c r="L11" s="387"/>
      <c r="M11" s="387">
        <f t="shared" si="0"/>
        <v>31430</v>
      </c>
      <c r="N11" s="387"/>
      <c r="O11" s="387">
        <v>38955801</v>
      </c>
      <c r="P11" s="387"/>
      <c r="Q11" s="387">
        <v>0</v>
      </c>
      <c r="R11" s="387"/>
      <c r="S11" s="387">
        <f t="shared" si="1"/>
        <v>38955801</v>
      </c>
    </row>
    <row r="12" spans="1:19" ht="37.5" x14ac:dyDescent="0.25">
      <c r="A12" s="157" t="s">
        <v>157</v>
      </c>
      <c r="C12" s="1" t="s">
        <v>158</v>
      </c>
      <c r="E12" s="1" t="s">
        <v>153</v>
      </c>
      <c r="G12" s="1" t="s">
        <v>74</v>
      </c>
      <c r="I12" s="387">
        <v>5022198</v>
      </c>
      <c r="J12" s="387"/>
      <c r="K12" s="387">
        <v>0</v>
      </c>
      <c r="L12" s="387"/>
      <c r="M12" s="387">
        <f t="shared" si="0"/>
        <v>5022198</v>
      </c>
      <c r="N12" s="387"/>
      <c r="O12" s="387">
        <v>46530774</v>
      </c>
      <c r="P12" s="387"/>
      <c r="Q12" s="387">
        <v>0</v>
      </c>
      <c r="R12" s="387"/>
      <c r="S12" s="387">
        <f t="shared" si="1"/>
        <v>46530774</v>
      </c>
    </row>
    <row r="13" spans="1:19" ht="37.5" x14ac:dyDescent="0.25">
      <c r="A13" s="158" t="s">
        <v>159</v>
      </c>
      <c r="C13" s="1" t="s">
        <v>155</v>
      </c>
      <c r="E13" s="1" t="s">
        <v>153</v>
      </c>
      <c r="G13" s="1" t="s">
        <v>74</v>
      </c>
      <c r="I13" s="387">
        <v>1392246</v>
      </c>
      <c r="J13" s="387"/>
      <c r="K13" s="387">
        <v>0</v>
      </c>
      <c r="L13" s="387"/>
      <c r="M13" s="387">
        <f t="shared" si="0"/>
        <v>1392246</v>
      </c>
      <c r="N13" s="387"/>
      <c r="O13" s="387">
        <v>1014036092</v>
      </c>
      <c r="P13" s="387"/>
      <c r="Q13" s="387">
        <v>0</v>
      </c>
      <c r="R13" s="387"/>
      <c r="S13" s="387">
        <f t="shared" si="1"/>
        <v>1014036092</v>
      </c>
    </row>
    <row r="14" spans="1:19" ht="19.5" thickBot="1" x14ac:dyDescent="0.3">
      <c r="A14" s="159" t="s">
        <v>57</v>
      </c>
      <c r="I14" s="393">
        <f>SUM(I9:$I$13)</f>
        <v>49495364</v>
      </c>
      <c r="J14" s="387"/>
      <c r="K14" s="393">
        <f>SUM(K9:$K$13)</f>
        <v>-66081</v>
      </c>
      <c r="L14" s="387"/>
      <c r="M14" s="393">
        <f>SUM(M9:$M$13)</f>
        <v>49429283</v>
      </c>
      <c r="N14" s="387"/>
      <c r="O14" s="393">
        <f>SUM(O9:$O$13)</f>
        <v>1145681806</v>
      </c>
      <c r="P14" s="387"/>
      <c r="Q14" s="393">
        <f>SUM(Q9:$Q$13)</f>
        <v>-58924</v>
      </c>
      <c r="R14" s="387"/>
      <c r="S14" s="393">
        <f>SUM(S9:$S$13)</f>
        <v>1145622882</v>
      </c>
    </row>
    <row r="15" spans="1:19" ht="19.5" thickTop="1" x14ac:dyDescent="0.25">
      <c r="I15" s="160"/>
      <c r="K15" s="161"/>
      <c r="M15" s="162"/>
      <c r="O15" s="163"/>
      <c r="Q15" s="164"/>
      <c r="S15" s="165"/>
    </row>
    <row r="16" spans="1:19" x14ac:dyDescent="0.25">
      <c r="I16" s="398"/>
      <c r="K16" s="397"/>
      <c r="M16" s="397"/>
      <c r="O16" s="398"/>
      <c r="Q16" s="398"/>
      <c r="S16" s="397"/>
    </row>
    <row r="18" spans="13:13" x14ac:dyDescent="0.25">
      <c r="M18" s="397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9"/>
  <sheetViews>
    <sheetView rightToLeft="1" view="pageBreakPreview" topLeftCell="A2" zoomScaleNormal="100" zoomScaleSheetLayoutView="100" workbookViewId="0">
      <selection activeCell="Q57" activeCellId="1" sqref="I57 Q57"/>
    </sheetView>
  </sheetViews>
  <sheetFormatPr defaultRowHeight="15" x14ac:dyDescent="0.25"/>
  <cols>
    <col min="1" max="1" width="21.140625" bestFit="1" customWidth="1"/>
    <col min="2" max="2" width="1.42578125" customWidth="1"/>
    <col min="3" max="3" width="10.42578125" bestFit="1" customWidth="1"/>
    <col min="4" max="4" width="1.42578125" customWidth="1"/>
    <col min="5" max="5" width="16.5703125" bestFit="1" customWidth="1"/>
    <col min="6" max="6" width="1.42578125" customWidth="1"/>
    <col min="7" max="7" width="15.42578125" bestFit="1" customWidth="1"/>
    <col min="8" max="8" width="1.42578125" customWidth="1"/>
    <col min="9" max="9" width="16.7109375" bestFit="1" customWidth="1"/>
    <col min="10" max="10" width="1.42578125" customWidth="1"/>
    <col min="11" max="11" width="12.7109375" customWidth="1"/>
    <col min="12" max="12" width="1.42578125" customWidth="1"/>
    <col min="13" max="13" width="18.140625" bestFit="1" customWidth="1"/>
    <col min="14" max="14" width="1.42578125" customWidth="1"/>
    <col min="15" max="15" width="18.42578125" bestFit="1" customWidth="1"/>
    <col min="16" max="16" width="1.42578125" customWidth="1"/>
    <col min="17" max="17" width="16.42578125" bestFit="1" customWidth="1"/>
  </cols>
  <sheetData>
    <row r="1" spans="1:17" ht="20.100000000000001" customHeight="1" x14ac:dyDescent="0.25">
      <c r="A1" s="467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20.100000000000001" customHeight="1" x14ac:dyDescent="0.25">
      <c r="A2" s="468" t="s">
        <v>89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</row>
    <row r="3" spans="1:17" ht="20.100000000000001" customHeight="1" x14ac:dyDescent="0.25">
      <c r="A3" s="469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5" spans="1:17" ht="21" x14ac:dyDescent="0.25">
      <c r="A5" s="470" t="s">
        <v>160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</row>
    <row r="7" spans="1:17" ht="21" x14ac:dyDescent="0.25">
      <c r="C7" s="471" t="s">
        <v>105</v>
      </c>
      <c r="D7" s="425"/>
      <c r="E7" s="425"/>
      <c r="F7" s="425"/>
      <c r="G7" s="425"/>
      <c r="H7" s="425"/>
      <c r="I7" s="425"/>
      <c r="K7" s="472" t="s">
        <v>7</v>
      </c>
      <c r="L7" s="425"/>
      <c r="M7" s="425"/>
      <c r="N7" s="425"/>
      <c r="O7" s="425"/>
      <c r="P7" s="425"/>
      <c r="Q7" s="425"/>
    </row>
    <row r="8" spans="1:17" ht="42" x14ac:dyDescent="0.25">
      <c r="A8" s="166" t="s">
        <v>91</v>
      </c>
      <c r="C8" s="167" t="s">
        <v>9</v>
      </c>
      <c r="E8" s="168" t="s">
        <v>11</v>
      </c>
      <c r="G8" s="169" t="s">
        <v>161</v>
      </c>
      <c r="I8" s="170" t="s">
        <v>162</v>
      </c>
      <c r="K8" s="171" t="s">
        <v>9</v>
      </c>
      <c r="M8" s="172" t="s">
        <v>11</v>
      </c>
      <c r="O8" s="173" t="s">
        <v>161</v>
      </c>
      <c r="Q8" s="174" t="s">
        <v>162</v>
      </c>
    </row>
    <row r="9" spans="1:17" ht="18.75" x14ac:dyDescent="0.25">
      <c r="A9" s="175" t="s">
        <v>112</v>
      </c>
      <c r="C9" s="387">
        <v>0</v>
      </c>
      <c r="D9" s="387"/>
      <c r="E9" s="387">
        <v>0</v>
      </c>
      <c r="F9" s="387"/>
      <c r="G9" s="387">
        <v>0</v>
      </c>
      <c r="H9" s="387"/>
      <c r="I9" s="387">
        <v>0</v>
      </c>
      <c r="J9" s="387"/>
      <c r="K9" s="387">
        <v>5000000</v>
      </c>
      <c r="L9" s="387"/>
      <c r="M9" s="387">
        <v>97982034905</v>
      </c>
      <c r="N9" s="387"/>
      <c r="O9" s="387">
        <v>99504318705</v>
      </c>
      <c r="P9" s="387"/>
      <c r="Q9" s="387">
        <v>-1522283800</v>
      </c>
    </row>
    <row r="10" spans="1:17" ht="18.75" x14ac:dyDescent="0.25">
      <c r="A10" s="176" t="s">
        <v>163</v>
      </c>
      <c r="C10" s="387">
        <v>0</v>
      </c>
      <c r="D10" s="387"/>
      <c r="E10" s="387">
        <v>0</v>
      </c>
      <c r="F10" s="387"/>
      <c r="G10" s="387">
        <v>0</v>
      </c>
      <c r="H10" s="387"/>
      <c r="I10" s="387">
        <v>0</v>
      </c>
      <c r="J10" s="387"/>
      <c r="K10" s="387">
        <v>64000000</v>
      </c>
      <c r="L10" s="387"/>
      <c r="M10" s="387">
        <v>85825416367</v>
      </c>
      <c r="N10" s="387"/>
      <c r="O10" s="387">
        <v>88107830600</v>
      </c>
      <c r="P10" s="387"/>
      <c r="Q10" s="387">
        <v>-2282414233</v>
      </c>
    </row>
    <row r="11" spans="1:17" ht="18.75" x14ac:dyDescent="0.25">
      <c r="A11" s="177" t="s">
        <v>18</v>
      </c>
      <c r="C11" s="387">
        <v>0</v>
      </c>
      <c r="D11" s="387"/>
      <c r="E11" s="387">
        <v>0</v>
      </c>
      <c r="F11" s="387"/>
      <c r="G11" s="387">
        <v>0</v>
      </c>
      <c r="H11" s="387"/>
      <c r="I11" s="387">
        <v>0</v>
      </c>
      <c r="J11" s="387"/>
      <c r="K11" s="387">
        <v>25000000</v>
      </c>
      <c r="L11" s="387"/>
      <c r="M11" s="387">
        <v>65117881649</v>
      </c>
      <c r="N11" s="387"/>
      <c r="O11" s="387">
        <v>59578464954</v>
      </c>
      <c r="P11" s="387"/>
      <c r="Q11" s="387">
        <v>5539416695</v>
      </c>
    </row>
    <row r="12" spans="1:17" ht="18.75" x14ac:dyDescent="0.25">
      <c r="A12" s="178" t="s">
        <v>164</v>
      </c>
      <c r="C12" s="387">
        <v>0</v>
      </c>
      <c r="D12" s="387"/>
      <c r="E12" s="387">
        <v>0</v>
      </c>
      <c r="F12" s="387"/>
      <c r="G12" s="387">
        <v>0</v>
      </c>
      <c r="H12" s="387"/>
      <c r="I12" s="387">
        <v>0</v>
      </c>
      <c r="J12" s="387"/>
      <c r="K12" s="387">
        <v>4776923</v>
      </c>
      <c r="L12" s="387"/>
      <c r="M12" s="387">
        <v>38785199431</v>
      </c>
      <c r="N12" s="387"/>
      <c r="O12" s="387">
        <v>26596873922</v>
      </c>
      <c r="P12" s="387"/>
      <c r="Q12" s="387">
        <v>12188325509</v>
      </c>
    </row>
    <row r="13" spans="1:17" ht="18.75" x14ac:dyDescent="0.25">
      <c r="A13" s="179" t="s">
        <v>165</v>
      </c>
      <c r="C13" s="387">
        <v>0</v>
      </c>
      <c r="D13" s="387"/>
      <c r="E13" s="387">
        <v>0</v>
      </c>
      <c r="F13" s="387"/>
      <c r="G13" s="387">
        <v>0</v>
      </c>
      <c r="H13" s="387"/>
      <c r="I13" s="387">
        <v>0</v>
      </c>
      <c r="J13" s="387"/>
      <c r="K13" s="387">
        <v>6100000</v>
      </c>
      <c r="L13" s="387"/>
      <c r="M13" s="387">
        <v>64747047963</v>
      </c>
      <c r="N13" s="387"/>
      <c r="O13" s="387">
        <v>69629133161</v>
      </c>
      <c r="P13" s="387"/>
      <c r="Q13" s="387">
        <v>-4882085198</v>
      </c>
    </row>
    <row r="14" spans="1:17" ht="18.75" x14ac:dyDescent="0.25">
      <c r="A14" s="180" t="s">
        <v>166</v>
      </c>
      <c r="C14" s="387">
        <v>0</v>
      </c>
      <c r="D14" s="387"/>
      <c r="E14" s="387">
        <v>0</v>
      </c>
      <c r="F14" s="387"/>
      <c r="G14" s="387">
        <v>0</v>
      </c>
      <c r="H14" s="387"/>
      <c r="I14" s="387">
        <v>0</v>
      </c>
      <c r="J14" s="387"/>
      <c r="K14" s="387">
        <v>14798285</v>
      </c>
      <c r="L14" s="387"/>
      <c r="M14" s="387">
        <v>47118553722</v>
      </c>
      <c r="N14" s="387"/>
      <c r="O14" s="387">
        <v>44239347958</v>
      </c>
      <c r="P14" s="387"/>
      <c r="Q14" s="387">
        <v>2879205764</v>
      </c>
    </row>
    <row r="15" spans="1:17" ht="18.75" x14ac:dyDescent="0.25">
      <c r="A15" s="181" t="s">
        <v>116</v>
      </c>
      <c r="C15" s="387">
        <v>0</v>
      </c>
      <c r="D15" s="387"/>
      <c r="E15" s="387">
        <v>0</v>
      </c>
      <c r="F15" s="387"/>
      <c r="G15" s="387">
        <v>0</v>
      </c>
      <c r="H15" s="387"/>
      <c r="I15" s="387">
        <v>0</v>
      </c>
      <c r="J15" s="387"/>
      <c r="K15" s="387">
        <v>25453</v>
      </c>
      <c r="L15" s="387"/>
      <c r="M15" s="387">
        <v>130429523</v>
      </c>
      <c r="N15" s="387"/>
      <c r="O15" s="387">
        <v>24672308</v>
      </c>
      <c r="P15" s="387"/>
      <c r="Q15" s="387">
        <v>105757215</v>
      </c>
    </row>
    <row r="16" spans="1:17" ht="37.5" x14ac:dyDescent="0.25">
      <c r="A16" s="182" t="s">
        <v>167</v>
      </c>
      <c r="C16" s="387">
        <v>0</v>
      </c>
      <c r="D16" s="387"/>
      <c r="E16" s="387">
        <v>0</v>
      </c>
      <c r="F16" s="387"/>
      <c r="G16" s="387">
        <v>0</v>
      </c>
      <c r="H16" s="387"/>
      <c r="I16" s="387">
        <v>0</v>
      </c>
      <c r="J16" s="387"/>
      <c r="K16" s="387">
        <v>25453</v>
      </c>
      <c r="L16" s="387"/>
      <c r="M16" s="387">
        <v>25453000</v>
      </c>
      <c r="N16" s="387"/>
      <c r="O16" s="387">
        <v>25476109</v>
      </c>
      <c r="P16" s="387"/>
      <c r="Q16" s="387">
        <v>-23109</v>
      </c>
    </row>
    <row r="17" spans="1:17" ht="18.75" x14ac:dyDescent="0.25">
      <c r="A17" s="183" t="s">
        <v>168</v>
      </c>
      <c r="C17" s="387">
        <v>0</v>
      </c>
      <c r="D17" s="387"/>
      <c r="E17" s="387">
        <v>0</v>
      </c>
      <c r="F17" s="387"/>
      <c r="G17" s="387">
        <v>0</v>
      </c>
      <c r="H17" s="387"/>
      <c r="I17" s="387">
        <v>0</v>
      </c>
      <c r="J17" s="387"/>
      <c r="K17" s="387">
        <v>62000000</v>
      </c>
      <c r="L17" s="387"/>
      <c r="M17" s="387">
        <v>62000000000</v>
      </c>
      <c r="N17" s="387"/>
      <c r="O17" s="387">
        <v>58832296000</v>
      </c>
      <c r="P17" s="387"/>
      <c r="Q17" s="387">
        <v>3167704000</v>
      </c>
    </row>
    <row r="18" spans="1:17" ht="37.5" x14ac:dyDescent="0.25">
      <c r="A18" s="184" t="s">
        <v>118</v>
      </c>
      <c r="C18" s="387">
        <v>0</v>
      </c>
      <c r="D18" s="387"/>
      <c r="E18" s="387">
        <v>0</v>
      </c>
      <c r="F18" s="387"/>
      <c r="G18" s="387">
        <v>0</v>
      </c>
      <c r="H18" s="387"/>
      <c r="I18" s="387">
        <v>0</v>
      </c>
      <c r="J18" s="387"/>
      <c r="K18" s="387">
        <v>325402</v>
      </c>
      <c r="L18" s="387"/>
      <c r="M18" s="387">
        <v>6926926683</v>
      </c>
      <c r="N18" s="387"/>
      <c r="O18" s="387">
        <v>4751008437</v>
      </c>
      <c r="P18" s="387"/>
      <c r="Q18" s="387">
        <v>2175918246</v>
      </c>
    </row>
    <row r="19" spans="1:17" ht="37.5" x14ac:dyDescent="0.25">
      <c r="A19" s="185" t="s">
        <v>169</v>
      </c>
      <c r="C19" s="387">
        <v>0</v>
      </c>
      <c r="D19" s="387"/>
      <c r="E19" s="387">
        <v>0</v>
      </c>
      <c r="F19" s="387"/>
      <c r="G19" s="387">
        <v>0</v>
      </c>
      <c r="H19" s="387"/>
      <c r="I19" s="387">
        <v>0</v>
      </c>
      <c r="J19" s="387"/>
      <c r="K19" s="387">
        <v>2999508</v>
      </c>
      <c r="L19" s="387"/>
      <c r="M19" s="387">
        <v>24007532790</v>
      </c>
      <c r="N19" s="387"/>
      <c r="O19" s="387">
        <v>22098459060</v>
      </c>
      <c r="P19" s="387"/>
      <c r="Q19" s="387">
        <v>1909073730</v>
      </c>
    </row>
    <row r="20" spans="1:17" ht="37.5" x14ac:dyDescent="0.25">
      <c r="A20" s="186" t="s">
        <v>120</v>
      </c>
      <c r="C20" s="387">
        <v>0</v>
      </c>
      <c r="D20" s="387"/>
      <c r="E20" s="387">
        <v>0</v>
      </c>
      <c r="F20" s="387"/>
      <c r="G20" s="387">
        <v>0</v>
      </c>
      <c r="H20" s="387"/>
      <c r="I20" s="387">
        <v>0</v>
      </c>
      <c r="J20" s="387"/>
      <c r="K20" s="387">
        <v>1086450</v>
      </c>
      <c r="L20" s="387"/>
      <c r="M20" s="387">
        <v>117749290050</v>
      </c>
      <c r="N20" s="387"/>
      <c r="O20" s="387">
        <v>108262508345</v>
      </c>
      <c r="P20" s="387"/>
      <c r="Q20" s="387">
        <v>9486781705</v>
      </c>
    </row>
    <row r="21" spans="1:17" ht="18.75" x14ac:dyDescent="0.25">
      <c r="A21" s="187" t="s">
        <v>23</v>
      </c>
      <c r="C21" s="387">
        <v>0</v>
      </c>
      <c r="D21" s="387"/>
      <c r="E21" s="387">
        <v>0</v>
      </c>
      <c r="F21" s="387"/>
      <c r="G21" s="387">
        <v>0</v>
      </c>
      <c r="H21" s="387"/>
      <c r="I21" s="387">
        <v>0</v>
      </c>
      <c r="J21" s="387"/>
      <c r="K21" s="387">
        <v>100000</v>
      </c>
      <c r="L21" s="387"/>
      <c r="M21" s="387">
        <v>3552436493</v>
      </c>
      <c r="N21" s="387"/>
      <c r="O21" s="387">
        <v>3634255963</v>
      </c>
      <c r="P21" s="387"/>
      <c r="Q21" s="387">
        <v>-81819470</v>
      </c>
    </row>
    <row r="22" spans="1:17" ht="37.5" x14ac:dyDescent="0.25">
      <c r="A22" s="188" t="s">
        <v>123</v>
      </c>
      <c r="C22" s="387">
        <v>0</v>
      </c>
      <c r="D22" s="387"/>
      <c r="E22" s="387">
        <v>0</v>
      </c>
      <c r="F22" s="387"/>
      <c r="G22" s="387">
        <v>0</v>
      </c>
      <c r="H22" s="387"/>
      <c r="I22" s="387">
        <v>0</v>
      </c>
      <c r="J22" s="387"/>
      <c r="K22" s="387">
        <v>6637255</v>
      </c>
      <c r="L22" s="387"/>
      <c r="M22" s="387">
        <v>19756367259</v>
      </c>
      <c r="N22" s="387"/>
      <c r="O22" s="387">
        <v>17119729480</v>
      </c>
      <c r="P22" s="387"/>
      <c r="Q22" s="387">
        <v>2636637779</v>
      </c>
    </row>
    <row r="23" spans="1:17" ht="18.75" x14ac:dyDescent="0.25">
      <c r="A23" s="189" t="s">
        <v>170</v>
      </c>
      <c r="C23" s="387">
        <v>0</v>
      </c>
      <c r="D23" s="387"/>
      <c r="E23" s="387">
        <v>0</v>
      </c>
      <c r="F23" s="387"/>
      <c r="G23" s="387">
        <v>0</v>
      </c>
      <c r="H23" s="387"/>
      <c r="I23" s="387">
        <v>0</v>
      </c>
      <c r="J23" s="387"/>
      <c r="K23" s="387">
        <v>1394767</v>
      </c>
      <c r="L23" s="387"/>
      <c r="M23" s="387">
        <v>5236690200</v>
      </c>
      <c r="N23" s="387"/>
      <c r="O23" s="387">
        <v>6094071467</v>
      </c>
      <c r="P23" s="387"/>
      <c r="Q23" s="387">
        <v>-857381267</v>
      </c>
    </row>
    <row r="24" spans="1:17" ht="18.75" x14ac:dyDescent="0.25">
      <c r="A24" s="190" t="s">
        <v>171</v>
      </c>
      <c r="C24" s="387">
        <v>0</v>
      </c>
      <c r="D24" s="387"/>
      <c r="E24" s="387">
        <v>0</v>
      </c>
      <c r="F24" s="387"/>
      <c r="G24" s="387">
        <v>0</v>
      </c>
      <c r="H24" s="387"/>
      <c r="I24" s="387">
        <v>0</v>
      </c>
      <c r="J24" s="387"/>
      <c r="K24" s="387">
        <v>5500000</v>
      </c>
      <c r="L24" s="387"/>
      <c r="M24" s="387">
        <v>73107020530</v>
      </c>
      <c r="N24" s="387"/>
      <c r="O24" s="387">
        <v>39861940252</v>
      </c>
      <c r="P24" s="387"/>
      <c r="Q24" s="387">
        <v>33245080278</v>
      </c>
    </row>
    <row r="25" spans="1:17" ht="18.75" x14ac:dyDescent="0.25">
      <c r="A25" s="191" t="s">
        <v>26</v>
      </c>
      <c r="C25" s="387">
        <v>0</v>
      </c>
      <c r="D25" s="387"/>
      <c r="E25" s="387">
        <v>0</v>
      </c>
      <c r="F25" s="387"/>
      <c r="G25" s="387">
        <v>0</v>
      </c>
      <c r="H25" s="387"/>
      <c r="I25" s="387">
        <v>0</v>
      </c>
      <c r="J25" s="387"/>
      <c r="K25" s="387">
        <v>4062213</v>
      </c>
      <c r="L25" s="387"/>
      <c r="M25" s="387">
        <v>59338004277</v>
      </c>
      <c r="N25" s="387"/>
      <c r="O25" s="387">
        <v>63986622709</v>
      </c>
      <c r="P25" s="387"/>
      <c r="Q25" s="387">
        <v>-4648618432</v>
      </c>
    </row>
    <row r="26" spans="1:17" ht="37.5" x14ac:dyDescent="0.25">
      <c r="A26" s="192" t="s">
        <v>172</v>
      </c>
      <c r="C26" s="387">
        <v>0</v>
      </c>
      <c r="D26" s="387"/>
      <c r="E26" s="387">
        <v>0</v>
      </c>
      <c r="F26" s="387"/>
      <c r="G26" s="387">
        <v>0</v>
      </c>
      <c r="H26" s="387"/>
      <c r="I26" s="387">
        <v>0</v>
      </c>
      <c r="J26" s="387"/>
      <c r="K26" s="387">
        <v>3400000</v>
      </c>
      <c r="L26" s="387"/>
      <c r="M26" s="387">
        <v>48405912547</v>
      </c>
      <c r="N26" s="387"/>
      <c r="O26" s="387">
        <v>57233946987</v>
      </c>
      <c r="P26" s="387"/>
      <c r="Q26" s="387">
        <v>-8828034440</v>
      </c>
    </row>
    <row r="27" spans="1:17" ht="37.5" x14ac:dyDescent="0.25">
      <c r="A27" s="193" t="s">
        <v>27</v>
      </c>
      <c r="C27" s="387">
        <v>0</v>
      </c>
      <c r="D27" s="387"/>
      <c r="E27" s="387">
        <v>0</v>
      </c>
      <c r="F27" s="387"/>
      <c r="G27" s="387">
        <v>0</v>
      </c>
      <c r="H27" s="387"/>
      <c r="I27" s="387">
        <v>0</v>
      </c>
      <c r="J27" s="387"/>
      <c r="K27" s="387">
        <v>7833442</v>
      </c>
      <c r="L27" s="387"/>
      <c r="M27" s="387">
        <v>74212956788</v>
      </c>
      <c r="N27" s="387"/>
      <c r="O27" s="387">
        <v>83965060906</v>
      </c>
      <c r="P27" s="387"/>
      <c r="Q27" s="387">
        <v>-9752104118</v>
      </c>
    </row>
    <row r="28" spans="1:17" ht="18.75" x14ac:dyDescent="0.25">
      <c r="A28" s="194" t="s">
        <v>28</v>
      </c>
      <c r="C28" s="387">
        <v>800000</v>
      </c>
      <c r="D28" s="387"/>
      <c r="E28" s="387">
        <v>1961161256</v>
      </c>
      <c r="F28" s="387"/>
      <c r="G28" s="387">
        <v>8866781826</v>
      </c>
      <c r="H28" s="387"/>
      <c r="I28" s="387">
        <v>-6905620570</v>
      </c>
      <c r="J28" s="387"/>
      <c r="K28" s="387">
        <v>800000</v>
      </c>
      <c r="L28" s="387"/>
      <c r="M28" s="387">
        <v>1961161256</v>
      </c>
      <c r="N28" s="387"/>
      <c r="O28" s="387">
        <v>17810572415</v>
      </c>
      <c r="P28" s="387"/>
      <c r="Q28" s="387">
        <v>-15849411159</v>
      </c>
    </row>
    <row r="29" spans="1:17" ht="18.75" x14ac:dyDescent="0.25">
      <c r="A29" s="195" t="s">
        <v>130</v>
      </c>
      <c r="C29" s="387">
        <v>0</v>
      </c>
      <c r="D29" s="387"/>
      <c r="E29" s="387">
        <v>0</v>
      </c>
      <c r="F29" s="387"/>
      <c r="G29" s="387">
        <v>0</v>
      </c>
      <c r="H29" s="387"/>
      <c r="I29" s="387">
        <v>0</v>
      </c>
      <c r="J29" s="387"/>
      <c r="K29" s="387">
        <v>11483934</v>
      </c>
      <c r="L29" s="387"/>
      <c r="M29" s="387">
        <v>136767753193</v>
      </c>
      <c r="N29" s="387"/>
      <c r="O29" s="387">
        <v>114631176011</v>
      </c>
      <c r="P29" s="387"/>
      <c r="Q29" s="387">
        <v>22136577182</v>
      </c>
    </row>
    <row r="30" spans="1:17" ht="18.75" x14ac:dyDescent="0.25">
      <c r="A30" s="196" t="s">
        <v>173</v>
      </c>
      <c r="C30" s="387">
        <v>0</v>
      </c>
      <c r="D30" s="387"/>
      <c r="E30" s="387">
        <v>0</v>
      </c>
      <c r="F30" s="387"/>
      <c r="G30" s="387">
        <v>0</v>
      </c>
      <c r="H30" s="387"/>
      <c r="I30" s="387">
        <v>0</v>
      </c>
      <c r="J30" s="387"/>
      <c r="K30" s="387">
        <v>1000000</v>
      </c>
      <c r="L30" s="387"/>
      <c r="M30" s="387">
        <v>25413992278</v>
      </c>
      <c r="N30" s="387"/>
      <c r="O30" s="387">
        <v>29343831709</v>
      </c>
      <c r="P30" s="387"/>
      <c r="Q30" s="387">
        <v>-3929839431</v>
      </c>
    </row>
    <row r="31" spans="1:17" ht="18.75" x14ac:dyDescent="0.25">
      <c r="A31" s="197" t="s">
        <v>31</v>
      </c>
      <c r="C31" s="387">
        <v>0</v>
      </c>
      <c r="D31" s="387"/>
      <c r="E31" s="387">
        <v>0</v>
      </c>
      <c r="F31" s="387"/>
      <c r="G31" s="387">
        <v>0</v>
      </c>
      <c r="H31" s="387"/>
      <c r="I31" s="387">
        <v>0</v>
      </c>
      <c r="J31" s="387"/>
      <c r="K31" s="387">
        <v>177995</v>
      </c>
      <c r="L31" s="387"/>
      <c r="M31" s="387">
        <v>3514342437</v>
      </c>
      <c r="N31" s="387"/>
      <c r="O31" s="387">
        <v>3379673138</v>
      </c>
      <c r="P31" s="387"/>
      <c r="Q31" s="387">
        <v>134669299</v>
      </c>
    </row>
    <row r="32" spans="1:17" ht="18.75" x14ac:dyDescent="0.25">
      <c r="A32" s="198" t="s">
        <v>32</v>
      </c>
      <c r="C32" s="387">
        <v>418421</v>
      </c>
      <c r="D32" s="387"/>
      <c r="E32" s="387">
        <v>37009240305</v>
      </c>
      <c r="F32" s="387"/>
      <c r="G32" s="387">
        <v>31667789469</v>
      </c>
      <c r="H32" s="387"/>
      <c r="I32" s="387">
        <v>5341450836</v>
      </c>
      <c r="J32" s="387"/>
      <c r="K32" s="387">
        <v>418421</v>
      </c>
      <c r="L32" s="387"/>
      <c r="M32" s="387">
        <v>37009240305</v>
      </c>
      <c r="N32" s="387"/>
      <c r="O32" s="387">
        <v>31667789469</v>
      </c>
      <c r="P32" s="387"/>
      <c r="Q32" s="387">
        <v>5341450836</v>
      </c>
    </row>
    <row r="33" spans="1:17" ht="37.5" x14ac:dyDescent="0.25">
      <c r="A33" s="199" t="s">
        <v>33</v>
      </c>
      <c r="C33" s="387">
        <v>0</v>
      </c>
      <c r="D33" s="387"/>
      <c r="E33" s="387">
        <v>0</v>
      </c>
      <c r="F33" s="387"/>
      <c r="G33" s="387">
        <v>0</v>
      </c>
      <c r="H33" s="387"/>
      <c r="I33" s="387">
        <v>0</v>
      </c>
      <c r="J33" s="387"/>
      <c r="K33" s="387">
        <v>607472</v>
      </c>
      <c r="L33" s="387"/>
      <c r="M33" s="387">
        <v>17626496470</v>
      </c>
      <c r="N33" s="387"/>
      <c r="O33" s="387">
        <v>20518041493</v>
      </c>
      <c r="P33" s="387"/>
      <c r="Q33" s="387">
        <v>-2891545023</v>
      </c>
    </row>
    <row r="34" spans="1:17" ht="37.5" x14ac:dyDescent="0.25">
      <c r="A34" s="200" t="s">
        <v>34</v>
      </c>
      <c r="C34" s="387">
        <v>0</v>
      </c>
      <c r="D34" s="387"/>
      <c r="E34" s="387">
        <v>0</v>
      </c>
      <c r="F34" s="387"/>
      <c r="G34" s="387">
        <v>0</v>
      </c>
      <c r="H34" s="387"/>
      <c r="I34" s="387">
        <v>0</v>
      </c>
      <c r="J34" s="387"/>
      <c r="K34" s="387">
        <v>953356</v>
      </c>
      <c r="L34" s="387"/>
      <c r="M34" s="387">
        <v>9508514280</v>
      </c>
      <c r="N34" s="387"/>
      <c r="O34" s="387">
        <v>11413239109</v>
      </c>
      <c r="P34" s="387"/>
      <c r="Q34" s="387">
        <v>-1904724829</v>
      </c>
    </row>
    <row r="35" spans="1:17" ht="18.75" x14ac:dyDescent="0.25">
      <c r="A35" s="201" t="s">
        <v>174</v>
      </c>
      <c r="C35" s="387">
        <v>0</v>
      </c>
      <c r="D35" s="387"/>
      <c r="E35" s="387">
        <v>0</v>
      </c>
      <c r="F35" s="387"/>
      <c r="G35" s="387">
        <v>0</v>
      </c>
      <c r="H35" s="387"/>
      <c r="I35" s="387">
        <v>0</v>
      </c>
      <c r="J35" s="387"/>
      <c r="K35" s="387">
        <v>930000</v>
      </c>
      <c r="L35" s="387"/>
      <c r="M35" s="387">
        <v>43212089712</v>
      </c>
      <c r="N35" s="387"/>
      <c r="O35" s="387">
        <v>32952585239</v>
      </c>
      <c r="P35" s="387"/>
      <c r="Q35" s="387">
        <v>10259504473</v>
      </c>
    </row>
    <row r="36" spans="1:17" ht="18.75" x14ac:dyDescent="0.25">
      <c r="A36" s="202" t="s">
        <v>175</v>
      </c>
      <c r="C36" s="387">
        <v>0</v>
      </c>
      <c r="D36" s="387"/>
      <c r="E36" s="387">
        <v>0</v>
      </c>
      <c r="F36" s="387"/>
      <c r="G36" s="387">
        <v>0</v>
      </c>
      <c r="H36" s="387"/>
      <c r="I36" s="387">
        <v>0</v>
      </c>
      <c r="J36" s="387"/>
      <c r="K36" s="387">
        <v>427912</v>
      </c>
      <c r="L36" s="387"/>
      <c r="M36" s="387">
        <v>2860665237</v>
      </c>
      <c r="N36" s="387"/>
      <c r="O36" s="387">
        <v>2166717535</v>
      </c>
      <c r="P36" s="387"/>
      <c r="Q36" s="387">
        <v>693947702</v>
      </c>
    </row>
    <row r="37" spans="1:17" ht="18.75" x14ac:dyDescent="0.25">
      <c r="A37" s="203" t="s">
        <v>176</v>
      </c>
      <c r="C37" s="387">
        <v>0</v>
      </c>
      <c r="D37" s="387"/>
      <c r="E37" s="387">
        <v>0</v>
      </c>
      <c r="F37" s="387"/>
      <c r="G37" s="387">
        <v>0</v>
      </c>
      <c r="H37" s="387"/>
      <c r="I37" s="387">
        <v>0</v>
      </c>
      <c r="J37" s="387"/>
      <c r="K37" s="387">
        <v>31786164</v>
      </c>
      <c r="L37" s="387"/>
      <c r="M37" s="387">
        <v>183394927285</v>
      </c>
      <c r="N37" s="387"/>
      <c r="O37" s="387">
        <v>230754493835</v>
      </c>
      <c r="P37" s="387"/>
      <c r="Q37" s="387">
        <v>-47359566550</v>
      </c>
    </row>
    <row r="38" spans="1:17" ht="18.75" x14ac:dyDescent="0.25">
      <c r="A38" s="204" t="s">
        <v>37</v>
      </c>
      <c r="C38" s="387">
        <v>0</v>
      </c>
      <c r="D38" s="387"/>
      <c r="E38" s="387">
        <v>0</v>
      </c>
      <c r="F38" s="387"/>
      <c r="G38" s="387">
        <v>0</v>
      </c>
      <c r="H38" s="387"/>
      <c r="I38" s="387">
        <v>0</v>
      </c>
      <c r="J38" s="387"/>
      <c r="K38" s="387">
        <v>3718544</v>
      </c>
      <c r="L38" s="387"/>
      <c r="M38" s="387">
        <v>37985456377</v>
      </c>
      <c r="N38" s="387"/>
      <c r="O38" s="387">
        <v>38769851274</v>
      </c>
      <c r="P38" s="387"/>
      <c r="Q38" s="387">
        <v>-784394897</v>
      </c>
    </row>
    <row r="39" spans="1:17" ht="18.75" x14ac:dyDescent="0.25">
      <c r="A39" s="205" t="s">
        <v>177</v>
      </c>
      <c r="C39" s="387">
        <v>0</v>
      </c>
      <c r="D39" s="387"/>
      <c r="E39" s="387">
        <v>0</v>
      </c>
      <c r="F39" s="387"/>
      <c r="G39" s="387">
        <v>0</v>
      </c>
      <c r="H39" s="387"/>
      <c r="I39" s="387">
        <v>0</v>
      </c>
      <c r="J39" s="387"/>
      <c r="K39" s="387">
        <v>1045492</v>
      </c>
      <c r="L39" s="387"/>
      <c r="M39" s="387">
        <v>17278346487</v>
      </c>
      <c r="N39" s="387"/>
      <c r="O39" s="387">
        <v>19533610520</v>
      </c>
      <c r="P39" s="387"/>
      <c r="Q39" s="387">
        <v>-2255264033</v>
      </c>
    </row>
    <row r="40" spans="1:17" ht="18.75" x14ac:dyDescent="0.25">
      <c r="A40" s="206" t="s">
        <v>136</v>
      </c>
      <c r="C40" s="387">
        <v>0</v>
      </c>
      <c r="D40" s="387"/>
      <c r="E40" s="387">
        <v>0</v>
      </c>
      <c r="F40" s="387"/>
      <c r="G40" s="387">
        <v>0</v>
      </c>
      <c r="H40" s="387"/>
      <c r="I40" s="387">
        <v>0</v>
      </c>
      <c r="J40" s="387"/>
      <c r="K40" s="387">
        <v>1685086</v>
      </c>
      <c r="L40" s="387"/>
      <c r="M40" s="387">
        <v>35862972712</v>
      </c>
      <c r="N40" s="387"/>
      <c r="O40" s="387">
        <v>33956557063</v>
      </c>
      <c r="P40" s="387"/>
      <c r="Q40" s="387">
        <v>1906415649</v>
      </c>
    </row>
    <row r="41" spans="1:17" ht="18.75" x14ac:dyDescent="0.25">
      <c r="A41" s="207" t="s">
        <v>40</v>
      </c>
      <c r="C41" s="387">
        <v>1000000</v>
      </c>
      <c r="D41" s="387"/>
      <c r="E41" s="387">
        <v>6397618531</v>
      </c>
      <c r="F41" s="387"/>
      <c r="G41" s="387">
        <v>8063214331</v>
      </c>
      <c r="H41" s="387"/>
      <c r="I41" s="387">
        <v>-1665595800</v>
      </c>
      <c r="J41" s="387"/>
      <c r="K41" s="387">
        <v>3360000</v>
      </c>
      <c r="L41" s="387"/>
      <c r="M41" s="387">
        <v>22505756568</v>
      </c>
      <c r="N41" s="387"/>
      <c r="O41" s="387">
        <v>27086355219</v>
      </c>
      <c r="P41" s="387"/>
      <c r="Q41" s="387">
        <v>-4580598651</v>
      </c>
    </row>
    <row r="42" spans="1:17" ht="18.75" x14ac:dyDescent="0.25">
      <c r="A42" s="208" t="s">
        <v>139</v>
      </c>
      <c r="C42" s="387">
        <v>0</v>
      </c>
      <c r="D42" s="387"/>
      <c r="E42" s="387">
        <v>0</v>
      </c>
      <c r="F42" s="387"/>
      <c r="G42" s="387">
        <v>0</v>
      </c>
      <c r="H42" s="387"/>
      <c r="I42" s="387">
        <v>0</v>
      </c>
      <c r="J42" s="387"/>
      <c r="K42" s="387">
        <v>2000000</v>
      </c>
      <c r="L42" s="387"/>
      <c r="M42" s="387">
        <v>55781389411</v>
      </c>
      <c r="N42" s="387"/>
      <c r="O42" s="387">
        <v>40702306893</v>
      </c>
      <c r="P42" s="387"/>
      <c r="Q42" s="387">
        <v>15079082518</v>
      </c>
    </row>
    <row r="43" spans="1:17" ht="18.75" x14ac:dyDescent="0.25">
      <c r="A43" s="209" t="s">
        <v>41</v>
      </c>
      <c r="C43" s="387">
        <v>1400000</v>
      </c>
      <c r="D43" s="387"/>
      <c r="E43" s="387">
        <v>6777433025</v>
      </c>
      <c r="F43" s="387"/>
      <c r="G43" s="387">
        <v>9374080575</v>
      </c>
      <c r="H43" s="387"/>
      <c r="I43" s="387">
        <v>-2596647550</v>
      </c>
      <c r="J43" s="387"/>
      <c r="K43" s="387">
        <v>10200000</v>
      </c>
      <c r="L43" s="387"/>
      <c r="M43" s="387">
        <v>63082251836</v>
      </c>
      <c r="N43" s="387"/>
      <c r="O43" s="387">
        <v>68214846777</v>
      </c>
      <c r="P43" s="387"/>
      <c r="Q43" s="387">
        <v>-5132594941</v>
      </c>
    </row>
    <row r="44" spans="1:17" ht="18.75" x14ac:dyDescent="0.25">
      <c r="A44" s="210" t="s">
        <v>42</v>
      </c>
      <c r="C44" s="387">
        <v>0</v>
      </c>
      <c r="D44" s="387"/>
      <c r="E44" s="387">
        <v>0</v>
      </c>
      <c r="F44" s="387"/>
      <c r="G44" s="387">
        <v>0</v>
      </c>
      <c r="H44" s="387"/>
      <c r="I44" s="387">
        <v>0</v>
      </c>
      <c r="J44" s="387"/>
      <c r="K44" s="387">
        <v>450000</v>
      </c>
      <c r="L44" s="387"/>
      <c r="M44" s="387">
        <v>6750856923</v>
      </c>
      <c r="N44" s="387"/>
      <c r="O44" s="387">
        <v>8014986700</v>
      </c>
      <c r="P44" s="387"/>
      <c r="Q44" s="387">
        <v>-1264129777</v>
      </c>
    </row>
    <row r="45" spans="1:17" ht="18.75" x14ac:dyDescent="0.25">
      <c r="A45" s="211" t="s">
        <v>43</v>
      </c>
      <c r="C45" s="387">
        <v>0</v>
      </c>
      <c r="D45" s="387"/>
      <c r="E45" s="387">
        <v>0</v>
      </c>
      <c r="F45" s="387"/>
      <c r="G45" s="387">
        <v>0</v>
      </c>
      <c r="H45" s="387"/>
      <c r="I45" s="387">
        <v>0</v>
      </c>
      <c r="J45" s="387"/>
      <c r="K45" s="387">
        <v>4709000</v>
      </c>
      <c r="L45" s="387"/>
      <c r="M45" s="387">
        <v>42609217734</v>
      </c>
      <c r="N45" s="387"/>
      <c r="O45" s="387">
        <v>45841208255</v>
      </c>
      <c r="P45" s="387"/>
      <c r="Q45" s="387">
        <v>-3231990521</v>
      </c>
    </row>
    <row r="46" spans="1:17" ht="18.75" x14ac:dyDescent="0.25">
      <c r="A46" s="212" t="s">
        <v>44</v>
      </c>
      <c r="C46" s="387">
        <v>0</v>
      </c>
      <c r="D46" s="387"/>
      <c r="E46" s="387">
        <v>0</v>
      </c>
      <c r="F46" s="387"/>
      <c r="G46" s="387">
        <v>0</v>
      </c>
      <c r="H46" s="387"/>
      <c r="I46" s="387">
        <v>0</v>
      </c>
      <c r="J46" s="387"/>
      <c r="K46" s="387">
        <v>1553717</v>
      </c>
      <c r="L46" s="387"/>
      <c r="M46" s="387">
        <v>17937942194</v>
      </c>
      <c r="N46" s="387"/>
      <c r="O46" s="387">
        <v>18827862330</v>
      </c>
      <c r="P46" s="387"/>
      <c r="Q46" s="387">
        <v>-889920136</v>
      </c>
    </row>
    <row r="47" spans="1:17" ht="18.75" x14ac:dyDescent="0.25">
      <c r="A47" s="213" t="s">
        <v>45</v>
      </c>
      <c r="C47" s="387">
        <v>0</v>
      </c>
      <c r="D47" s="387"/>
      <c r="E47" s="387">
        <v>0</v>
      </c>
      <c r="F47" s="387"/>
      <c r="G47" s="387">
        <v>0</v>
      </c>
      <c r="H47" s="387"/>
      <c r="I47" s="387">
        <v>0</v>
      </c>
      <c r="J47" s="387"/>
      <c r="K47" s="387">
        <v>500000</v>
      </c>
      <c r="L47" s="387"/>
      <c r="M47" s="387">
        <v>7768689489</v>
      </c>
      <c r="N47" s="387"/>
      <c r="O47" s="387">
        <v>-2011696456</v>
      </c>
      <c r="P47" s="387"/>
      <c r="Q47" s="387">
        <v>9780385945</v>
      </c>
    </row>
    <row r="48" spans="1:17" ht="18.75" x14ac:dyDescent="0.25">
      <c r="A48" s="214" t="s">
        <v>46</v>
      </c>
      <c r="C48" s="387">
        <v>0</v>
      </c>
      <c r="D48" s="387"/>
      <c r="E48" s="387">
        <v>0</v>
      </c>
      <c r="F48" s="387"/>
      <c r="G48" s="387">
        <v>0</v>
      </c>
      <c r="H48" s="387"/>
      <c r="I48" s="387">
        <v>0</v>
      </c>
      <c r="J48" s="387"/>
      <c r="K48" s="387">
        <v>1425429</v>
      </c>
      <c r="L48" s="387"/>
      <c r="M48" s="387">
        <v>8083361736</v>
      </c>
      <c r="N48" s="387"/>
      <c r="O48" s="387">
        <v>6639609438</v>
      </c>
      <c r="P48" s="387"/>
      <c r="Q48" s="387">
        <v>1443752298</v>
      </c>
    </row>
    <row r="49" spans="1:17" ht="18.75" x14ac:dyDescent="0.25">
      <c r="A49" s="215" t="s">
        <v>47</v>
      </c>
      <c r="C49" s="387">
        <v>0</v>
      </c>
      <c r="D49" s="387"/>
      <c r="E49" s="387">
        <v>0</v>
      </c>
      <c r="F49" s="387"/>
      <c r="G49" s="387">
        <v>0</v>
      </c>
      <c r="H49" s="387"/>
      <c r="I49" s="387">
        <v>0</v>
      </c>
      <c r="J49" s="387"/>
      <c r="K49" s="387">
        <v>7265623</v>
      </c>
      <c r="L49" s="387"/>
      <c r="M49" s="387">
        <v>216034804843</v>
      </c>
      <c r="N49" s="387"/>
      <c r="O49" s="387">
        <v>253151789399</v>
      </c>
      <c r="P49" s="387"/>
      <c r="Q49" s="387">
        <v>-37116984556</v>
      </c>
    </row>
    <row r="50" spans="1:17" ht="18.75" x14ac:dyDescent="0.25">
      <c r="A50" s="216" t="s">
        <v>143</v>
      </c>
      <c r="C50" s="387">
        <v>0</v>
      </c>
      <c r="D50" s="387"/>
      <c r="E50" s="387">
        <v>0</v>
      </c>
      <c r="F50" s="387"/>
      <c r="G50" s="387">
        <v>0</v>
      </c>
      <c r="H50" s="387"/>
      <c r="I50" s="387">
        <v>0</v>
      </c>
      <c r="J50" s="387"/>
      <c r="K50" s="387">
        <v>1606280</v>
      </c>
      <c r="L50" s="387"/>
      <c r="M50" s="387">
        <v>135892116537</v>
      </c>
      <c r="N50" s="387"/>
      <c r="O50" s="387">
        <v>165140516652</v>
      </c>
      <c r="P50" s="387"/>
      <c r="Q50" s="387">
        <v>-29248400115</v>
      </c>
    </row>
    <row r="51" spans="1:17" ht="18.75" x14ac:dyDescent="0.25">
      <c r="A51" s="217" t="s">
        <v>49</v>
      </c>
      <c r="C51" s="387">
        <v>0</v>
      </c>
      <c r="D51" s="387"/>
      <c r="E51" s="387">
        <v>0</v>
      </c>
      <c r="F51" s="387"/>
      <c r="G51" s="387">
        <v>0</v>
      </c>
      <c r="H51" s="387"/>
      <c r="I51" s="387">
        <v>0</v>
      </c>
      <c r="J51" s="387"/>
      <c r="K51" s="387">
        <v>72696</v>
      </c>
      <c r="L51" s="387"/>
      <c r="M51" s="387">
        <v>1221768105</v>
      </c>
      <c r="N51" s="387"/>
      <c r="O51" s="387">
        <v>1027230379</v>
      </c>
      <c r="P51" s="387"/>
      <c r="Q51" s="387">
        <v>194537726</v>
      </c>
    </row>
    <row r="52" spans="1:17" ht="18.75" x14ac:dyDescent="0.25">
      <c r="A52" s="218" t="s">
        <v>178</v>
      </c>
      <c r="C52" s="387">
        <v>0</v>
      </c>
      <c r="D52" s="387"/>
      <c r="E52" s="387">
        <v>0</v>
      </c>
      <c r="F52" s="387"/>
      <c r="G52" s="387">
        <v>0</v>
      </c>
      <c r="H52" s="387"/>
      <c r="I52" s="387">
        <v>0</v>
      </c>
      <c r="J52" s="387"/>
      <c r="K52" s="387">
        <v>694175</v>
      </c>
      <c r="L52" s="387"/>
      <c r="M52" s="387">
        <v>130190638430</v>
      </c>
      <c r="N52" s="387"/>
      <c r="O52" s="387">
        <v>126878300890</v>
      </c>
      <c r="P52" s="387"/>
      <c r="Q52" s="387">
        <v>3312337540</v>
      </c>
    </row>
    <row r="53" spans="1:17" ht="18.75" x14ac:dyDescent="0.25">
      <c r="A53" s="219" t="s">
        <v>179</v>
      </c>
      <c r="C53" s="387">
        <v>0</v>
      </c>
      <c r="D53" s="387"/>
      <c r="E53" s="387">
        <v>0</v>
      </c>
      <c r="F53" s="387"/>
      <c r="G53" s="387">
        <v>0</v>
      </c>
      <c r="H53" s="387"/>
      <c r="I53" s="387">
        <v>0</v>
      </c>
      <c r="J53" s="387"/>
      <c r="K53" s="387">
        <v>1444055</v>
      </c>
      <c r="L53" s="387"/>
      <c r="M53" s="387">
        <v>37066050390</v>
      </c>
      <c r="N53" s="387"/>
      <c r="O53" s="387">
        <v>36856143703</v>
      </c>
      <c r="P53" s="387"/>
      <c r="Q53" s="387">
        <v>209906687</v>
      </c>
    </row>
    <row r="54" spans="1:17" ht="37.5" x14ac:dyDescent="0.25">
      <c r="A54" s="220" t="s">
        <v>51</v>
      </c>
      <c r="C54" s="387">
        <v>568565</v>
      </c>
      <c r="D54" s="387"/>
      <c r="E54" s="387">
        <v>10935365322</v>
      </c>
      <c r="F54" s="387"/>
      <c r="G54" s="387">
        <v>8413335970</v>
      </c>
      <c r="H54" s="387"/>
      <c r="I54" s="387">
        <v>2522029352</v>
      </c>
      <c r="J54" s="387"/>
      <c r="K54" s="387">
        <v>1568566</v>
      </c>
      <c r="L54" s="387"/>
      <c r="M54" s="387">
        <v>32567809111</v>
      </c>
      <c r="N54" s="387"/>
      <c r="O54" s="387">
        <v>29961516384</v>
      </c>
      <c r="P54" s="387"/>
      <c r="Q54" s="387">
        <v>2606292727</v>
      </c>
    </row>
    <row r="55" spans="1:17" ht="18.75" x14ac:dyDescent="0.25">
      <c r="A55" s="221" t="s">
        <v>180</v>
      </c>
      <c r="C55" s="387">
        <v>0</v>
      </c>
      <c r="D55" s="387"/>
      <c r="E55" s="387">
        <v>0</v>
      </c>
      <c r="F55" s="387"/>
      <c r="G55" s="387">
        <v>0</v>
      </c>
      <c r="H55" s="387"/>
      <c r="I55" s="387">
        <v>0</v>
      </c>
      <c r="J55" s="387"/>
      <c r="K55" s="387">
        <v>19193261</v>
      </c>
      <c r="L55" s="387"/>
      <c r="M55" s="387">
        <v>305423367608</v>
      </c>
      <c r="N55" s="387"/>
      <c r="O55" s="387">
        <v>247748233738</v>
      </c>
      <c r="P55" s="387"/>
      <c r="Q55" s="387">
        <v>57675133870</v>
      </c>
    </row>
    <row r="56" spans="1:17" ht="18.75" x14ac:dyDescent="0.25">
      <c r="A56" s="222" t="s">
        <v>56</v>
      </c>
      <c r="C56" s="387">
        <v>900000</v>
      </c>
      <c r="D56" s="387"/>
      <c r="E56" s="387">
        <v>7984092236</v>
      </c>
      <c r="F56" s="387"/>
      <c r="G56" s="387">
        <v>8287195576</v>
      </c>
      <c r="H56" s="387"/>
      <c r="I56" s="387">
        <v>-303103340</v>
      </c>
      <c r="J56" s="387"/>
      <c r="K56" s="387">
        <v>3377014</v>
      </c>
      <c r="L56" s="387"/>
      <c r="M56" s="387">
        <v>34281197535</v>
      </c>
      <c r="N56" s="387"/>
      <c r="O56" s="387">
        <v>31069652500</v>
      </c>
      <c r="P56" s="387"/>
      <c r="Q56" s="387">
        <v>3211545035</v>
      </c>
    </row>
    <row r="57" spans="1:17" ht="19.5" thickBot="1" x14ac:dyDescent="0.3">
      <c r="A57" s="223" t="s">
        <v>57</v>
      </c>
      <c r="C57" s="393">
        <f>SUM(C9:$C$56)</f>
        <v>5086986</v>
      </c>
      <c r="D57" s="387"/>
      <c r="E57" s="393">
        <f>SUM(E9:$E$56)</f>
        <v>71064910675</v>
      </c>
      <c r="F57" s="387"/>
      <c r="G57" s="393">
        <f>SUM(G9:$G$56)</f>
        <v>74672397747</v>
      </c>
      <c r="H57" s="387"/>
      <c r="I57" s="393">
        <f>SUM(I9:$I$56)</f>
        <v>-3607487072</v>
      </c>
      <c r="J57" s="387"/>
      <c r="K57" s="393">
        <f>SUM(K9:$K$56)</f>
        <v>329519343</v>
      </c>
      <c r="L57" s="387"/>
      <c r="M57" s="393">
        <f>SUM(M9:$M$56)</f>
        <v>2563618330656</v>
      </c>
      <c r="N57" s="387"/>
      <c r="O57" s="393">
        <f>SUM(O9:$O$56)</f>
        <v>2545593018934</v>
      </c>
      <c r="P57" s="387"/>
      <c r="Q57" s="393">
        <f>SUM(Q9:$Q$56)</f>
        <v>18025311722</v>
      </c>
    </row>
    <row r="58" spans="1:17" ht="19.5" thickTop="1" x14ac:dyDescent="0.25">
      <c r="C58" s="407"/>
      <c r="E58" s="398"/>
      <c r="G58" s="408"/>
      <c r="I58" s="409"/>
      <c r="J58" s="409"/>
      <c r="K58" s="409"/>
      <c r="L58" s="409"/>
      <c r="M58" s="409"/>
      <c r="N58" s="409"/>
      <c r="O58" s="409"/>
      <c r="P58" s="409"/>
      <c r="Q58" s="409"/>
    </row>
    <row r="59" spans="1:17" ht="18.75" x14ac:dyDescent="0.25">
      <c r="A59" s="464" t="s">
        <v>181</v>
      </c>
      <c r="B59" s="465"/>
      <c r="C59" s="465"/>
      <c r="D59" s="465"/>
      <c r="E59" s="465"/>
      <c r="F59" s="465"/>
      <c r="G59" s="465"/>
      <c r="H59" s="465"/>
      <c r="I59" s="465"/>
      <c r="J59" s="465"/>
      <c r="K59" s="465"/>
      <c r="L59" s="465"/>
      <c r="M59" s="465"/>
      <c r="N59" s="465"/>
      <c r="O59" s="465"/>
      <c r="P59" s="465"/>
      <c r="Q59" s="466"/>
    </row>
  </sheetData>
  <mergeCells count="7">
    <mergeCell ref="A59:Q5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2"/>
  <sheetViews>
    <sheetView rightToLeft="1" view="pageBreakPreview" zoomScale="90" zoomScaleNormal="100" zoomScaleSheetLayoutView="90" workbookViewId="0">
      <selection activeCell="Q49" activeCellId="1" sqref="I49 Q49"/>
    </sheetView>
  </sheetViews>
  <sheetFormatPr defaultRowHeight="15" x14ac:dyDescent="0.25"/>
  <cols>
    <col min="1" max="1" width="21.140625" bestFit="1" customWidth="1"/>
    <col min="2" max="2" width="1.42578125" customWidth="1"/>
    <col min="3" max="3" width="12.7109375" bestFit="1" customWidth="1"/>
    <col min="4" max="4" width="1.42578125" customWidth="1"/>
    <col min="5" max="5" width="18.28515625" bestFit="1" customWidth="1"/>
    <col min="6" max="6" width="1.42578125" customWidth="1"/>
    <col min="7" max="7" width="18.140625" bestFit="1" customWidth="1"/>
    <col min="8" max="8" width="1.42578125" customWidth="1"/>
    <col min="9" max="9" width="16.42578125" bestFit="1" customWidth="1"/>
    <col min="10" max="10" width="1.42578125" customWidth="1"/>
    <col min="11" max="11" width="12.7109375" bestFit="1" customWidth="1"/>
    <col min="12" max="12" width="1.42578125" customWidth="1"/>
    <col min="13" max="13" width="19.42578125" bestFit="1" customWidth="1"/>
    <col min="14" max="14" width="1.42578125" customWidth="1"/>
    <col min="15" max="15" width="18.140625" bestFit="1" customWidth="1"/>
    <col min="16" max="16" width="1.42578125" customWidth="1"/>
    <col min="17" max="17" width="17.5703125" bestFit="1" customWidth="1"/>
  </cols>
  <sheetData>
    <row r="1" spans="1:17" ht="20.100000000000001" customHeight="1" x14ac:dyDescent="0.25">
      <c r="A1" s="474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</row>
    <row r="2" spans="1:17" ht="20.100000000000001" customHeight="1" x14ac:dyDescent="0.25">
      <c r="A2" s="475" t="s">
        <v>89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</row>
    <row r="3" spans="1:17" ht="20.100000000000001" customHeight="1" x14ac:dyDescent="0.25">
      <c r="A3" s="476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5" spans="1:17" ht="21" x14ac:dyDescent="0.25">
      <c r="A5" s="477" t="s">
        <v>182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</row>
    <row r="7" spans="1:17" ht="21" x14ac:dyDescent="0.25">
      <c r="C7" s="478" t="s">
        <v>105</v>
      </c>
      <c r="D7" s="425"/>
      <c r="E7" s="425"/>
      <c r="F7" s="425"/>
      <c r="G7" s="425"/>
      <c r="H7" s="425"/>
      <c r="I7" s="425"/>
      <c r="K7" s="479" t="s">
        <v>7</v>
      </c>
      <c r="L7" s="425"/>
      <c r="M7" s="425"/>
      <c r="N7" s="425"/>
      <c r="O7" s="425"/>
      <c r="P7" s="425"/>
      <c r="Q7" s="425"/>
    </row>
    <row r="8" spans="1:17" ht="42" x14ac:dyDescent="0.25">
      <c r="A8" s="224" t="s">
        <v>91</v>
      </c>
      <c r="C8" s="225" t="s">
        <v>9</v>
      </c>
      <c r="E8" s="226" t="s">
        <v>11</v>
      </c>
      <c r="G8" s="227" t="s">
        <v>161</v>
      </c>
      <c r="I8" s="228" t="s">
        <v>183</v>
      </c>
      <c r="K8" s="229" t="s">
        <v>9</v>
      </c>
      <c r="M8" s="230" t="s">
        <v>11</v>
      </c>
      <c r="O8" s="231" t="s">
        <v>161</v>
      </c>
      <c r="Q8" s="232" t="s">
        <v>183</v>
      </c>
    </row>
    <row r="9" spans="1:17" ht="18.75" x14ac:dyDescent="0.25">
      <c r="A9" s="233" t="s">
        <v>17</v>
      </c>
      <c r="C9" s="387">
        <v>5000000</v>
      </c>
      <c r="D9" s="387"/>
      <c r="E9" s="387">
        <v>15487299000</v>
      </c>
      <c r="F9" s="387"/>
      <c r="G9" s="387">
        <v>15314198339</v>
      </c>
      <c r="H9" s="387"/>
      <c r="I9" s="387">
        <v>173100661</v>
      </c>
      <c r="J9" s="387"/>
      <c r="K9" s="387">
        <v>5000000</v>
      </c>
      <c r="L9" s="387"/>
      <c r="M9" s="387">
        <v>15487299000</v>
      </c>
      <c r="N9" s="387"/>
      <c r="O9" s="387">
        <v>15314198339</v>
      </c>
      <c r="P9" s="387"/>
      <c r="Q9" s="387">
        <v>173100661</v>
      </c>
    </row>
    <row r="10" spans="1:17" ht="18.75" x14ac:dyDescent="0.25">
      <c r="A10" s="234" t="s">
        <v>18</v>
      </c>
      <c r="C10" s="387">
        <v>144860000</v>
      </c>
      <c r="D10" s="387"/>
      <c r="E10" s="387">
        <v>434730212577</v>
      </c>
      <c r="F10" s="387"/>
      <c r="G10" s="387">
        <v>457769905857</v>
      </c>
      <c r="H10" s="387"/>
      <c r="I10" s="387">
        <v>-23039693280</v>
      </c>
      <c r="J10" s="387"/>
      <c r="K10" s="387">
        <v>144860000</v>
      </c>
      <c r="L10" s="387"/>
      <c r="M10" s="387">
        <v>434730212577</v>
      </c>
      <c r="N10" s="387"/>
      <c r="O10" s="387">
        <v>347479937870</v>
      </c>
      <c r="P10" s="387"/>
      <c r="Q10" s="387">
        <v>87250274707</v>
      </c>
    </row>
    <row r="11" spans="1:17" ht="37.5" x14ac:dyDescent="0.25">
      <c r="A11" s="235" t="s">
        <v>19</v>
      </c>
      <c r="C11" s="387">
        <v>38137</v>
      </c>
      <c r="D11" s="387"/>
      <c r="E11" s="387">
        <v>26537059</v>
      </c>
      <c r="F11" s="387"/>
      <c r="G11" s="387">
        <v>26537059</v>
      </c>
      <c r="H11" s="387"/>
      <c r="I11" s="387">
        <v>0</v>
      </c>
      <c r="J11" s="387"/>
      <c r="K11" s="387">
        <v>38137</v>
      </c>
      <c r="L11" s="387"/>
      <c r="M11" s="387">
        <v>26537059</v>
      </c>
      <c r="N11" s="387"/>
      <c r="O11" s="387">
        <v>26720136</v>
      </c>
      <c r="P11" s="387"/>
      <c r="Q11" s="387">
        <v>-183077</v>
      </c>
    </row>
    <row r="12" spans="1:17" ht="37.5" x14ac:dyDescent="0.25">
      <c r="A12" s="236" t="s">
        <v>20</v>
      </c>
      <c r="C12" s="387">
        <v>108053</v>
      </c>
      <c r="D12" s="387"/>
      <c r="E12" s="387">
        <v>53705042</v>
      </c>
      <c r="F12" s="387"/>
      <c r="G12" s="387">
        <v>53705042</v>
      </c>
      <c r="H12" s="387"/>
      <c r="I12" s="387">
        <v>0</v>
      </c>
      <c r="J12" s="387"/>
      <c r="K12" s="387">
        <v>108053</v>
      </c>
      <c r="L12" s="387"/>
      <c r="M12" s="387">
        <v>53705042</v>
      </c>
      <c r="N12" s="387"/>
      <c r="O12" s="387">
        <v>54075554</v>
      </c>
      <c r="P12" s="387"/>
      <c r="Q12" s="387">
        <v>-370512</v>
      </c>
    </row>
    <row r="13" spans="1:17" ht="18.75" x14ac:dyDescent="0.25">
      <c r="A13" s="237" t="s">
        <v>21</v>
      </c>
      <c r="C13" s="387">
        <v>36664627</v>
      </c>
      <c r="D13" s="387"/>
      <c r="E13" s="387">
        <v>59116178345</v>
      </c>
      <c r="F13" s="387"/>
      <c r="G13" s="387">
        <v>55835995823</v>
      </c>
      <c r="H13" s="387"/>
      <c r="I13" s="387">
        <v>3280182522</v>
      </c>
      <c r="J13" s="387"/>
      <c r="K13" s="387">
        <v>36664627</v>
      </c>
      <c r="L13" s="387"/>
      <c r="M13" s="387">
        <v>59116178345</v>
      </c>
      <c r="N13" s="387"/>
      <c r="O13" s="387">
        <v>69604642869</v>
      </c>
      <c r="P13" s="387"/>
      <c r="Q13" s="387">
        <v>-10488464524</v>
      </c>
    </row>
    <row r="14" spans="1:17" ht="18.75" x14ac:dyDescent="0.25">
      <c r="A14" s="238" t="s">
        <v>22</v>
      </c>
      <c r="C14" s="387">
        <v>2000000</v>
      </c>
      <c r="D14" s="387"/>
      <c r="E14" s="387">
        <v>9916642800</v>
      </c>
      <c r="F14" s="387"/>
      <c r="G14" s="387">
        <v>9940500000</v>
      </c>
      <c r="H14" s="387"/>
      <c r="I14" s="387">
        <v>-23857200</v>
      </c>
      <c r="J14" s="387"/>
      <c r="K14" s="387">
        <v>2000000</v>
      </c>
      <c r="L14" s="387"/>
      <c r="M14" s="387">
        <v>9916642800</v>
      </c>
      <c r="N14" s="387"/>
      <c r="O14" s="387">
        <v>9648092144</v>
      </c>
      <c r="P14" s="387"/>
      <c r="Q14" s="387">
        <v>268550656</v>
      </c>
    </row>
    <row r="15" spans="1:17" ht="18.75" x14ac:dyDescent="0.25">
      <c r="A15" s="239" t="s">
        <v>23</v>
      </c>
      <c r="C15" s="387">
        <v>1316253</v>
      </c>
      <c r="D15" s="387"/>
      <c r="E15" s="387">
        <v>47037745543</v>
      </c>
      <c r="F15" s="387"/>
      <c r="G15" s="387">
        <v>46187271701</v>
      </c>
      <c r="H15" s="387"/>
      <c r="I15" s="387">
        <v>850473842</v>
      </c>
      <c r="J15" s="387"/>
      <c r="K15" s="387">
        <v>1316253</v>
      </c>
      <c r="L15" s="387"/>
      <c r="M15" s="387">
        <v>47037745543</v>
      </c>
      <c r="N15" s="387"/>
      <c r="O15" s="387">
        <v>49305246910</v>
      </c>
      <c r="P15" s="387"/>
      <c r="Q15" s="387">
        <v>-2267501367</v>
      </c>
    </row>
    <row r="16" spans="1:17" ht="18.75" x14ac:dyDescent="0.25">
      <c r="A16" s="240" t="s">
        <v>24</v>
      </c>
      <c r="C16" s="387">
        <v>1000000</v>
      </c>
      <c r="D16" s="387"/>
      <c r="E16" s="387">
        <v>15914740500</v>
      </c>
      <c r="F16" s="387"/>
      <c r="G16" s="387">
        <v>16918731000</v>
      </c>
      <c r="H16" s="387"/>
      <c r="I16" s="387">
        <v>-1003990500</v>
      </c>
      <c r="J16" s="387"/>
      <c r="K16" s="387">
        <v>1000000</v>
      </c>
      <c r="L16" s="387"/>
      <c r="M16" s="387">
        <v>15914740500</v>
      </c>
      <c r="N16" s="387"/>
      <c r="O16" s="387">
        <v>22041428485</v>
      </c>
      <c r="P16" s="387"/>
      <c r="Q16" s="387">
        <v>-6126687985</v>
      </c>
    </row>
    <row r="17" spans="1:17" ht="18.75" x14ac:dyDescent="0.25">
      <c r="A17" s="241" t="s">
        <v>25</v>
      </c>
      <c r="C17" s="387">
        <v>19300000</v>
      </c>
      <c r="D17" s="387"/>
      <c r="E17" s="387">
        <v>151946506800</v>
      </c>
      <c r="F17" s="387"/>
      <c r="G17" s="387">
        <v>156742798050</v>
      </c>
      <c r="H17" s="387"/>
      <c r="I17" s="387">
        <v>-4796291250</v>
      </c>
      <c r="J17" s="387"/>
      <c r="K17" s="387">
        <v>19300000</v>
      </c>
      <c r="L17" s="387"/>
      <c r="M17" s="387">
        <v>151946506800</v>
      </c>
      <c r="N17" s="387"/>
      <c r="O17" s="387">
        <v>198973020105</v>
      </c>
      <c r="P17" s="387"/>
      <c r="Q17" s="387">
        <v>-47026513305</v>
      </c>
    </row>
    <row r="18" spans="1:17" ht="18.75" x14ac:dyDescent="0.25">
      <c r="A18" s="242" t="s">
        <v>26</v>
      </c>
      <c r="C18" s="387">
        <v>16500000</v>
      </c>
      <c r="D18" s="387"/>
      <c r="E18" s="387">
        <v>223556874750</v>
      </c>
      <c r="F18" s="387"/>
      <c r="G18" s="387">
        <v>221916692250</v>
      </c>
      <c r="H18" s="387"/>
      <c r="I18" s="387">
        <v>1640182500</v>
      </c>
      <c r="J18" s="387"/>
      <c r="K18" s="387">
        <v>16500000</v>
      </c>
      <c r="L18" s="387"/>
      <c r="M18" s="387">
        <v>223556874750</v>
      </c>
      <c r="N18" s="387"/>
      <c r="O18" s="387">
        <v>259869785657</v>
      </c>
      <c r="P18" s="387"/>
      <c r="Q18" s="387">
        <v>-36312910907</v>
      </c>
    </row>
    <row r="19" spans="1:17" ht="37.5" x14ac:dyDescent="0.25">
      <c r="A19" s="243" t="s">
        <v>27</v>
      </c>
      <c r="C19" s="387">
        <v>26512314</v>
      </c>
      <c r="D19" s="387"/>
      <c r="E19" s="387">
        <v>113456405475</v>
      </c>
      <c r="F19" s="387"/>
      <c r="G19" s="387">
        <v>118411063833</v>
      </c>
      <c r="H19" s="387"/>
      <c r="I19" s="387">
        <v>-4954658358</v>
      </c>
      <c r="J19" s="387"/>
      <c r="K19" s="387">
        <v>26512314</v>
      </c>
      <c r="L19" s="387"/>
      <c r="M19" s="387">
        <v>113456405475</v>
      </c>
      <c r="N19" s="387"/>
      <c r="O19" s="387">
        <v>151204336137</v>
      </c>
      <c r="P19" s="387"/>
      <c r="Q19" s="387">
        <v>-37747930662</v>
      </c>
    </row>
    <row r="20" spans="1:17" ht="18.75" x14ac:dyDescent="0.25">
      <c r="A20" s="244" t="s">
        <v>28</v>
      </c>
      <c r="C20" s="387">
        <v>3200000</v>
      </c>
      <c r="D20" s="387"/>
      <c r="E20" s="387">
        <v>13439556000</v>
      </c>
      <c r="F20" s="387"/>
      <c r="G20" s="387">
        <v>8614896913</v>
      </c>
      <c r="H20" s="387"/>
      <c r="I20" s="387">
        <v>4824659087</v>
      </c>
      <c r="J20" s="387"/>
      <c r="K20" s="387">
        <v>3200000</v>
      </c>
      <c r="L20" s="387"/>
      <c r="M20" s="387">
        <v>13439556000</v>
      </c>
      <c r="N20" s="387"/>
      <c r="O20" s="387">
        <v>18284108486</v>
      </c>
      <c r="P20" s="387"/>
      <c r="Q20" s="387">
        <v>-4844552486</v>
      </c>
    </row>
    <row r="21" spans="1:17" ht="37.5" x14ac:dyDescent="0.25">
      <c r="A21" s="245" t="s">
        <v>29</v>
      </c>
      <c r="C21" s="387">
        <v>0</v>
      </c>
      <c r="D21" s="387"/>
      <c r="E21" s="387">
        <v>0</v>
      </c>
      <c r="F21" s="387"/>
      <c r="G21" s="387">
        <v>-772137172</v>
      </c>
      <c r="H21" s="387"/>
      <c r="I21" s="387">
        <v>772137172</v>
      </c>
      <c r="J21" s="387"/>
      <c r="K21" s="387"/>
      <c r="L21" s="387"/>
      <c r="M21" s="387"/>
      <c r="N21" s="387"/>
      <c r="O21" s="387"/>
      <c r="P21" s="387"/>
      <c r="Q21" s="387"/>
    </row>
    <row r="22" spans="1:17" ht="18.75" x14ac:dyDescent="0.25">
      <c r="A22" s="246" t="s">
        <v>30</v>
      </c>
      <c r="C22" s="387">
        <v>3389591</v>
      </c>
      <c r="D22" s="387"/>
      <c r="E22" s="387">
        <v>65232027994</v>
      </c>
      <c r="F22" s="387"/>
      <c r="G22" s="387">
        <v>77092396720</v>
      </c>
      <c r="H22" s="387"/>
      <c r="I22" s="387">
        <v>-11860368726</v>
      </c>
      <c r="J22" s="387"/>
      <c r="K22" s="387">
        <v>3389591</v>
      </c>
      <c r="L22" s="387"/>
      <c r="M22" s="387">
        <v>65232027994</v>
      </c>
      <c r="N22" s="387"/>
      <c r="O22" s="387">
        <v>81265035744</v>
      </c>
      <c r="P22" s="387"/>
      <c r="Q22" s="387">
        <v>-16033007750</v>
      </c>
    </row>
    <row r="23" spans="1:17" ht="18.75" x14ac:dyDescent="0.25">
      <c r="A23" s="247" t="s">
        <v>31</v>
      </c>
      <c r="C23" s="387">
        <v>900000</v>
      </c>
      <c r="D23" s="387"/>
      <c r="E23" s="387">
        <v>19825333200</v>
      </c>
      <c r="F23" s="387"/>
      <c r="G23" s="387">
        <v>20505263400</v>
      </c>
      <c r="H23" s="387"/>
      <c r="I23" s="387">
        <v>-679930200</v>
      </c>
      <c r="J23" s="387"/>
      <c r="K23" s="387">
        <v>900000</v>
      </c>
      <c r="L23" s="387"/>
      <c r="M23" s="387">
        <v>19825333200</v>
      </c>
      <c r="N23" s="387"/>
      <c r="O23" s="387">
        <v>17195076899</v>
      </c>
      <c r="P23" s="387"/>
      <c r="Q23" s="387">
        <v>2630256301</v>
      </c>
    </row>
    <row r="24" spans="1:17" ht="18.75" x14ac:dyDescent="0.25">
      <c r="A24" s="248" t="s">
        <v>32</v>
      </c>
      <c r="C24" s="387">
        <v>0</v>
      </c>
      <c r="D24" s="387"/>
      <c r="E24" s="387">
        <v>0</v>
      </c>
      <c r="F24" s="387"/>
      <c r="G24" s="387">
        <v>3444059645</v>
      </c>
      <c r="H24" s="387"/>
      <c r="I24" s="387">
        <v>-3444059645</v>
      </c>
      <c r="J24" s="387"/>
      <c r="K24" s="387"/>
      <c r="L24" s="387"/>
      <c r="M24" s="387"/>
      <c r="N24" s="387"/>
      <c r="O24" s="387"/>
      <c r="P24" s="387"/>
      <c r="Q24" s="387"/>
    </row>
    <row r="25" spans="1:17" ht="37.5" x14ac:dyDescent="0.25">
      <c r="A25" s="249" t="s">
        <v>33</v>
      </c>
      <c r="C25" s="387">
        <v>3000000</v>
      </c>
      <c r="D25" s="387"/>
      <c r="E25" s="387">
        <v>75597502500</v>
      </c>
      <c r="F25" s="387"/>
      <c r="G25" s="387">
        <v>79623405000</v>
      </c>
      <c r="H25" s="387"/>
      <c r="I25" s="387">
        <v>-4025902500</v>
      </c>
      <c r="J25" s="387"/>
      <c r="K25" s="387">
        <v>3000000</v>
      </c>
      <c r="L25" s="387"/>
      <c r="M25" s="387">
        <v>75597502500</v>
      </c>
      <c r="N25" s="387"/>
      <c r="O25" s="387">
        <v>100980139650</v>
      </c>
      <c r="P25" s="387"/>
      <c r="Q25" s="387">
        <v>-25382637150</v>
      </c>
    </row>
    <row r="26" spans="1:17" ht="37.5" x14ac:dyDescent="0.25">
      <c r="A26" s="250" t="s">
        <v>34</v>
      </c>
      <c r="C26" s="387">
        <v>18233449</v>
      </c>
      <c r="D26" s="387"/>
      <c r="E26" s="387">
        <v>117087241461</v>
      </c>
      <c r="F26" s="387"/>
      <c r="G26" s="387">
        <v>125968471850</v>
      </c>
      <c r="H26" s="387"/>
      <c r="I26" s="387">
        <v>-8881230389</v>
      </c>
      <c r="J26" s="387"/>
      <c r="K26" s="387">
        <v>18233449</v>
      </c>
      <c r="L26" s="387"/>
      <c r="M26" s="387">
        <v>117087241461</v>
      </c>
      <c r="N26" s="387"/>
      <c r="O26" s="387">
        <v>137852850330</v>
      </c>
      <c r="P26" s="387"/>
      <c r="Q26" s="387">
        <v>-20765608869</v>
      </c>
    </row>
    <row r="27" spans="1:17" ht="18.75" x14ac:dyDescent="0.25">
      <c r="A27" s="251" t="s">
        <v>35</v>
      </c>
      <c r="C27" s="387">
        <v>10000000</v>
      </c>
      <c r="D27" s="387"/>
      <c r="E27" s="387">
        <v>108152640000</v>
      </c>
      <c r="F27" s="387"/>
      <c r="G27" s="387">
        <v>108152640000</v>
      </c>
      <c r="H27" s="387"/>
      <c r="I27" s="387">
        <v>0</v>
      </c>
      <c r="J27" s="387"/>
      <c r="K27" s="387">
        <v>10000000</v>
      </c>
      <c r="L27" s="387"/>
      <c r="M27" s="387">
        <v>108152640000</v>
      </c>
      <c r="N27" s="387"/>
      <c r="O27" s="387">
        <v>135253690172</v>
      </c>
      <c r="P27" s="387"/>
      <c r="Q27" s="387">
        <v>-27101050172</v>
      </c>
    </row>
    <row r="28" spans="1:17" ht="18.75" x14ac:dyDescent="0.25">
      <c r="A28" s="252" t="s">
        <v>36</v>
      </c>
      <c r="C28" s="387">
        <v>23400000</v>
      </c>
      <c r="D28" s="387"/>
      <c r="E28" s="387">
        <v>172362305700</v>
      </c>
      <c r="F28" s="387"/>
      <c r="G28" s="387">
        <v>169987540512</v>
      </c>
      <c r="H28" s="387"/>
      <c r="I28" s="387">
        <v>2374765188</v>
      </c>
      <c r="J28" s="387"/>
      <c r="K28" s="387">
        <v>23400000</v>
      </c>
      <c r="L28" s="387"/>
      <c r="M28" s="387">
        <v>172362305700</v>
      </c>
      <c r="N28" s="387"/>
      <c r="O28" s="387">
        <v>169987540512</v>
      </c>
      <c r="P28" s="387"/>
      <c r="Q28" s="387">
        <v>2374765188</v>
      </c>
    </row>
    <row r="29" spans="1:17" ht="18.75" x14ac:dyDescent="0.25">
      <c r="A29" s="253" t="s">
        <v>37</v>
      </c>
      <c r="C29" s="387">
        <v>45352355</v>
      </c>
      <c r="D29" s="387"/>
      <c r="E29" s="387">
        <v>220182971454</v>
      </c>
      <c r="F29" s="387"/>
      <c r="G29" s="387">
        <v>226314192609</v>
      </c>
      <c r="H29" s="387"/>
      <c r="I29" s="387">
        <v>-6131221155</v>
      </c>
      <c r="J29" s="387"/>
      <c r="K29" s="387">
        <v>45352355</v>
      </c>
      <c r="L29" s="387"/>
      <c r="M29" s="387">
        <v>220182971454</v>
      </c>
      <c r="N29" s="387"/>
      <c r="O29" s="387">
        <v>273636463323</v>
      </c>
      <c r="P29" s="387"/>
      <c r="Q29" s="387">
        <v>-53453491869</v>
      </c>
    </row>
    <row r="30" spans="1:17" ht="18.75" x14ac:dyDescent="0.25">
      <c r="A30" s="254" t="s">
        <v>38</v>
      </c>
      <c r="C30" s="387">
        <v>21421840</v>
      </c>
      <c r="D30" s="387"/>
      <c r="E30" s="387">
        <v>61391697690</v>
      </c>
      <c r="F30" s="387"/>
      <c r="G30" s="387">
        <v>70888991193</v>
      </c>
      <c r="H30" s="387"/>
      <c r="I30" s="387">
        <v>-9497293503</v>
      </c>
      <c r="J30" s="387"/>
      <c r="K30" s="387">
        <v>21421840</v>
      </c>
      <c r="L30" s="387"/>
      <c r="M30" s="387">
        <v>61391697690</v>
      </c>
      <c r="N30" s="387"/>
      <c r="O30" s="387">
        <v>69097830967</v>
      </c>
      <c r="P30" s="387"/>
      <c r="Q30" s="387">
        <v>-7706133277</v>
      </c>
    </row>
    <row r="31" spans="1:17" ht="18.75" x14ac:dyDescent="0.25">
      <c r="A31" s="255" t="s">
        <v>39</v>
      </c>
      <c r="C31" s="387">
        <v>4800000</v>
      </c>
      <c r="D31" s="387"/>
      <c r="E31" s="387">
        <v>20044819440</v>
      </c>
      <c r="F31" s="387"/>
      <c r="G31" s="387">
        <v>19729904400</v>
      </c>
      <c r="H31" s="387"/>
      <c r="I31" s="387">
        <v>314915040</v>
      </c>
      <c r="J31" s="387"/>
      <c r="K31" s="387">
        <v>4800000</v>
      </c>
      <c r="L31" s="387"/>
      <c r="M31" s="387">
        <v>20044819440</v>
      </c>
      <c r="N31" s="387"/>
      <c r="O31" s="387">
        <v>30336781200</v>
      </c>
      <c r="P31" s="387"/>
      <c r="Q31" s="387">
        <v>-10291961760</v>
      </c>
    </row>
    <row r="32" spans="1:17" ht="18.75" x14ac:dyDescent="0.25">
      <c r="A32" s="256" t="s">
        <v>40</v>
      </c>
      <c r="C32" s="387">
        <v>3440000</v>
      </c>
      <c r="D32" s="387"/>
      <c r="E32" s="387">
        <v>19662309000</v>
      </c>
      <c r="F32" s="387"/>
      <c r="G32" s="387">
        <v>21160541160</v>
      </c>
      <c r="H32" s="387"/>
      <c r="I32" s="387">
        <v>-1498232160</v>
      </c>
      <c r="J32" s="387"/>
      <c r="K32" s="387">
        <v>3440000</v>
      </c>
      <c r="L32" s="387"/>
      <c r="M32" s="387">
        <v>19662309000</v>
      </c>
      <c r="N32" s="387"/>
      <c r="O32" s="387">
        <v>27869185799</v>
      </c>
      <c r="P32" s="387"/>
      <c r="Q32" s="387">
        <v>-8206876799</v>
      </c>
    </row>
    <row r="33" spans="1:17" ht="18.75" x14ac:dyDescent="0.25">
      <c r="A33" s="257" t="s">
        <v>41</v>
      </c>
      <c r="C33" s="387">
        <v>12000000</v>
      </c>
      <c r="D33" s="387"/>
      <c r="E33" s="387">
        <v>57901424400</v>
      </c>
      <c r="F33" s="387"/>
      <c r="G33" s="387">
        <v>57453107850</v>
      </c>
      <c r="H33" s="387"/>
      <c r="I33" s="387">
        <v>448316550</v>
      </c>
      <c r="J33" s="387"/>
      <c r="K33" s="387">
        <v>12000000</v>
      </c>
      <c r="L33" s="387"/>
      <c r="M33" s="387">
        <v>57901424400</v>
      </c>
      <c r="N33" s="387"/>
      <c r="O33" s="387">
        <v>80696978999</v>
      </c>
      <c r="P33" s="387"/>
      <c r="Q33" s="387">
        <v>-22795554599</v>
      </c>
    </row>
    <row r="34" spans="1:17" ht="18.75" x14ac:dyDescent="0.25">
      <c r="A34" s="258" t="s">
        <v>42</v>
      </c>
      <c r="C34" s="387">
        <v>1050000</v>
      </c>
      <c r="D34" s="387"/>
      <c r="E34" s="387">
        <v>15426661950</v>
      </c>
      <c r="F34" s="387"/>
      <c r="G34" s="387">
        <v>15426661950</v>
      </c>
      <c r="H34" s="387"/>
      <c r="I34" s="387">
        <v>0</v>
      </c>
      <c r="J34" s="387"/>
      <c r="K34" s="387">
        <v>1050000</v>
      </c>
      <c r="L34" s="387"/>
      <c r="M34" s="387">
        <v>15426661950</v>
      </c>
      <c r="N34" s="387"/>
      <c r="O34" s="387">
        <v>18795920750</v>
      </c>
      <c r="P34" s="387"/>
      <c r="Q34" s="387">
        <v>-3369258800</v>
      </c>
    </row>
    <row r="35" spans="1:17" ht="18.75" x14ac:dyDescent="0.25">
      <c r="A35" s="259" t="s">
        <v>43</v>
      </c>
      <c r="C35" s="387">
        <v>8994431</v>
      </c>
      <c r="D35" s="387"/>
      <c r="E35" s="387">
        <v>55970122489</v>
      </c>
      <c r="F35" s="387"/>
      <c r="G35" s="387">
        <v>48996209463</v>
      </c>
      <c r="H35" s="387"/>
      <c r="I35" s="387">
        <v>6973913026</v>
      </c>
      <c r="J35" s="387"/>
      <c r="K35" s="387">
        <v>8994431</v>
      </c>
      <c r="L35" s="387"/>
      <c r="M35" s="387">
        <v>55970122489</v>
      </c>
      <c r="N35" s="387"/>
      <c r="O35" s="387">
        <v>49170522886</v>
      </c>
      <c r="P35" s="387"/>
      <c r="Q35" s="387">
        <v>6799599603</v>
      </c>
    </row>
    <row r="36" spans="1:17" ht="18.75" x14ac:dyDescent="0.25">
      <c r="A36" s="260" t="s">
        <v>44</v>
      </c>
      <c r="C36" s="387">
        <v>1445552</v>
      </c>
      <c r="D36" s="387"/>
      <c r="E36" s="387">
        <v>21022592627</v>
      </c>
      <c r="F36" s="387"/>
      <c r="G36" s="387">
        <v>19829923325</v>
      </c>
      <c r="H36" s="387"/>
      <c r="I36" s="387">
        <v>1192669302</v>
      </c>
      <c r="J36" s="387"/>
      <c r="K36" s="387">
        <v>1445552</v>
      </c>
      <c r="L36" s="387"/>
      <c r="M36" s="387">
        <v>21022592627</v>
      </c>
      <c r="N36" s="387"/>
      <c r="O36" s="387">
        <v>17617018838</v>
      </c>
      <c r="P36" s="387"/>
      <c r="Q36" s="387">
        <v>3405573789</v>
      </c>
    </row>
    <row r="37" spans="1:17" ht="18.75" x14ac:dyDescent="0.25">
      <c r="A37" s="261" t="s">
        <v>45</v>
      </c>
      <c r="C37" s="387">
        <v>1500000</v>
      </c>
      <c r="D37" s="387"/>
      <c r="E37" s="387">
        <v>21083800500</v>
      </c>
      <c r="F37" s="387"/>
      <c r="G37" s="387">
        <v>20681210250</v>
      </c>
      <c r="H37" s="387"/>
      <c r="I37" s="387">
        <v>402590250</v>
      </c>
      <c r="J37" s="387"/>
      <c r="K37" s="387">
        <v>1500000</v>
      </c>
      <c r="L37" s="387"/>
      <c r="M37" s="387">
        <v>21083800500</v>
      </c>
      <c r="N37" s="387"/>
      <c r="O37" s="387">
        <v>19290215935</v>
      </c>
      <c r="P37" s="387"/>
      <c r="Q37" s="387">
        <v>1793584565</v>
      </c>
    </row>
    <row r="38" spans="1:17" ht="18.75" x14ac:dyDescent="0.25">
      <c r="A38" s="262" t="s">
        <v>46</v>
      </c>
      <c r="C38" s="387">
        <v>29900003</v>
      </c>
      <c r="D38" s="387"/>
      <c r="E38" s="387">
        <v>143528011156</v>
      </c>
      <c r="F38" s="387"/>
      <c r="G38" s="387">
        <v>136662206522</v>
      </c>
      <c r="H38" s="387"/>
      <c r="I38" s="387">
        <v>6865804634</v>
      </c>
      <c r="J38" s="387"/>
      <c r="K38" s="387">
        <v>29900003</v>
      </c>
      <c r="L38" s="387"/>
      <c r="M38" s="387">
        <v>143528011156</v>
      </c>
      <c r="N38" s="387"/>
      <c r="O38" s="387">
        <v>151573738810</v>
      </c>
      <c r="P38" s="387"/>
      <c r="Q38" s="387">
        <v>-8045727654</v>
      </c>
    </row>
    <row r="39" spans="1:17" ht="18.75" x14ac:dyDescent="0.25">
      <c r="A39" s="263" t="s">
        <v>47</v>
      </c>
      <c r="C39" s="387">
        <v>5800000</v>
      </c>
      <c r="D39" s="387"/>
      <c r="E39" s="387">
        <v>177923021400</v>
      </c>
      <c r="F39" s="387"/>
      <c r="G39" s="387">
        <v>180690456600</v>
      </c>
      <c r="H39" s="387"/>
      <c r="I39" s="387">
        <v>-2767435200</v>
      </c>
      <c r="J39" s="387"/>
      <c r="K39" s="387">
        <v>5800000</v>
      </c>
      <c r="L39" s="387"/>
      <c r="M39" s="387">
        <v>177923021400</v>
      </c>
      <c r="N39" s="387"/>
      <c r="O39" s="387">
        <v>199957369439</v>
      </c>
      <c r="P39" s="387"/>
      <c r="Q39" s="387">
        <v>-22034348039</v>
      </c>
    </row>
    <row r="40" spans="1:17" ht="18.75" x14ac:dyDescent="0.25">
      <c r="A40" s="264" t="s">
        <v>48</v>
      </c>
      <c r="C40" s="387">
        <v>195500</v>
      </c>
      <c r="D40" s="387"/>
      <c r="E40" s="387">
        <v>24741014825</v>
      </c>
      <c r="F40" s="387"/>
      <c r="G40" s="387">
        <v>21732681548</v>
      </c>
      <c r="H40" s="387"/>
      <c r="I40" s="387">
        <v>3008333277</v>
      </c>
      <c r="J40" s="387"/>
      <c r="K40" s="387">
        <v>195500</v>
      </c>
      <c r="L40" s="387"/>
      <c r="M40" s="387">
        <v>24741014825</v>
      </c>
      <c r="N40" s="387"/>
      <c r="O40" s="387">
        <v>21530225432</v>
      </c>
      <c r="P40" s="387"/>
      <c r="Q40" s="387">
        <v>3210789393</v>
      </c>
    </row>
    <row r="41" spans="1:17" ht="18.75" x14ac:dyDescent="0.25">
      <c r="A41" s="265" t="s">
        <v>49</v>
      </c>
      <c r="C41" s="387">
        <v>10000000</v>
      </c>
      <c r="D41" s="387"/>
      <c r="E41" s="387">
        <v>96621660000</v>
      </c>
      <c r="F41" s="387"/>
      <c r="G41" s="387">
        <v>100299645000</v>
      </c>
      <c r="H41" s="387"/>
      <c r="I41" s="387">
        <v>-3677985000</v>
      </c>
      <c r="J41" s="387"/>
      <c r="K41" s="387">
        <v>10000000</v>
      </c>
      <c r="L41" s="387"/>
      <c r="M41" s="387">
        <v>96621660000</v>
      </c>
      <c r="N41" s="387"/>
      <c r="O41" s="387">
        <v>114558406545</v>
      </c>
      <c r="P41" s="387"/>
      <c r="Q41" s="387">
        <v>-17936746545</v>
      </c>
    </row>
    <row r="42" spans="1:17" ht="18.75" x14ac:dyDescent="0.25">
      <c r="A42" s="266" t="s">
        <v>50</v>
      </c>
      <c r="C42" s="387">
        <v>2453987</v>
      </c>
      <c r="D42" s="387"/>
      <c r="E42" s="387">
        <v>20685991392</v>
      </c>
      <c r="F42" s="387"/>
      <c r="G42" s="387">
        <v>21051899259</v>
      </c>
      <c r="H42" s="387"/>
      <c r="I42" s="387">
        <v>-365907867</v>
      </c>
      <c r="J42" s="387"/>
      <c r="K42" s="387">
        <v>2453987</v>
      </c>
      <c r="L42" s="387"/>
      <c r="M42" s="387">
        <v>20685991392</v>
      </c>
      <c r="N42" s="387"/>
      <c r="O42" s="387">
        <v>27752502432</v>
      </c>
      <c r="P42" s="387"/>
      <c r="Q42" s="387">
        <v>-7066511040</v>
      </c>
    </row>
    <row r="43" spans="1:17" ht="37.5" x14ac:dyDescent="0.25">
      <c r="A43" s="267" t="s">
        <v>51</v>
      </c>
      <c r="C43" s="387">
        <v>1359750</v>
      </c>
      <c r="D43" s="387"/>
      <c r="E43" s="387">
        <v>23937889524</v>
      </c>
      <c r="F43" s="387"/>
      <c r="G43" s="387">
        <v>27259296192</v>
      </c>
      <c r="H43" s="387"/>
      <c r="I43" s="387">
        <v>-3321406668</v>
      </c>
      <c r="J43" s="387"/>
      <c r="K43" s="387">
        <v>1359750</v>
      </c>
      <c r="L43" s="387"/>
      <c r="M43" s="387">
        <v>23937889524</v>
      </c>
      <c r="N43" s="387"/>
      <c r="O43" s="387">
        <v>17951012828</v>
      </c>
      <c r="P43" s="387"/>
      <c r="Q43" s="387">
        <v>5986876696</v>
      </c>
    </row>
    <row r="44" spans="1:17" ht="18.75" x14ac:dyDescent="0.25">
      <c r="A44" s="268" t="s">
        <v>52</v>
      </c>
      <c r="C44" s="387">
        <v>550000</v>
      </c>
      <c r="D44" s="387"/>
      <c r="E44" s="387">
        <v>57625078500</v>
      </c>
      <c r="F44" s="387"/>
      <c r="G44" s="387">
        <v>63015811650</v>
      </c>
      <c r="H44" s="387"/>
      <c r="I44" s="387">
        <v>-5390733150</v>
      </c>
      <c r="J44" s="387"/>
      <c r="K44" s="387">
        <v>550000</v>
      </c>
      <c r="L44" s="387"/>
      <c r="M44" s="387">
        <v>57625078500</v>
      </c>
      <c r="N44" s="387"/>
      <c r="O44" s="387">
        <v>64960227195</v>
      </c>
      <c r="P44" s="387"/>
      <c r="Q44" s="387">
        <v>-7335148695</v>
      </c>
    </row>
    <row r="45" spans="1:17" ht="37.5" x14ac:dyDescent="0.25">
      <c r="A45" s="269" t="s">
        <v>53</v>
      </c>
      <c r="C45" s="387">
        <v>2635519</v>
      </c>
      <c r="D45" s="387"/>
      <c r="E45" s="387">
        <v>15352248699</v>
      </c>
      <c r="F45" s="387"/>
      <c r="G45" s="387">
        <v>13067750258</v>
      </c>
      <c r="H45" s="387"/>
      <c r="I45" s="387">
        <v>2284498441</v>
      </c>
      <c r="J45" s="387"/>
      <c r="K45" s="387">
        <v>2635519</v>
      </c>
      <c r="L45" s="387"/>
      <c r="M45" s="387">
        <v>15352248699</v>
      </c>
      <c r="N45" s="387"/>
      <c r="O45" s="387">
        <v>13157936568</v>
      </c>
      <c r="P45" s="387"/>
      <c r="Q45" s="387">
        <v>2194312131</v>
      </c>
    </row>
    <row r="46" spans="1:17" ht="18.75" x14ac:dyDescent="0.25">
      <c r="A46" s="270" t="s">
        <v>54</v>
      </c>
      <c r="C46" s="387">
        <v>0</v>
      </c>
      <c r="D46" s="387"/>
      <c r="E46" s="387">
        <v>1</v>
      </c>
      <c r="F46" s="387"/>
      <c r="G46" s="387">
        <v>1</v>
      </c>
      <c r="H46" s="387"/>
      <c r="I46" s="387">
        <v>0</v>
      </c>
      <c r="J46" s="387"/>
      <c r="K46" s="387">
        <v>0</v>
      </c>
      <c r="L46" s="387"/>
      <c r="M46" s="387">
        <v>1</v>
      </c>
      <c r="N46" s="387"/>
      <c r="O46" s="387">
        <v>1</v>
      </c>
      <c r="P46" s="387"/>
      <c r="Q46" s="387">
        <v>0</v>
      </c>
    </row>
    <row r="47" spans="1:17" ht="18.75" x14ac:dyDescent="0.25">
      <c r="A47" s="271" t="s">
        <v>55</v>
      </c>
      <c r="C47" s="387">
        <v>23692722</v>
      </c>
      <c r="D47" s="387"/>
      <c r="E47" s="387">
        <v>33231519679</v>
      </c>
      <c r="F47" s="387"/>
      <c r="G47" s="387">
        <v>36151936717</v>
      </c>
      <c r="H47" s="387"/>
      <c r="I47" s="387">
        <v>-2920417038</v>
      </c>
      <c r="J47" s="387"/>
      <c r="K47" s="387">
        <v>23692722</v>
      </c>
      <c r="L47" s="387"/>
      <c r="M47" s="387">
        <v>33231519679</v>
      </c>
      <c r="N47" s="387"/>
      <c r="O47" s="387">
        <v>42989353906</v>
      </c>
      <c r="P47" s="387"/>
      <c r="Q47" s="387">
        <v>-9757834227</v>
      </c>
    </row>
    <row r="48" spans="1:17" ht="18.75" x14ac:dyDescent="0.25">
      <c r="A48" s="272" t="s">
        <v>56</v>
      </c>
      <c r="C48" s="387">
        <v>10100000</v>
      </c>
      <c r="D48" s="387"/>
      <c r="E48" s="387">
        <v>84837197250</v>
      </c>
      <c r="F48" s="387"/>
      <c r="G48" s="387">
        <v>95980621800</v>
      </c>
      <c r="H48" s="387"/>
      <c r="I48" s="387">
        <v>-11143424550</v>
      </c>
      <c r="J48" s="387"/>
      <c r="K48" s="387">
        <v>10100000</v>
      </c>
      <c r="L48" s="387"/>
      <c r="M48" s="387">
        <v>84837197250</v>
      </c>
      <c r="N48" s="387"/>
      <c r="O48" s="387">
        <v>93537056134</v>
      </c>
      <c r="P48" s="387"/>
      <c r="Q48" s="387">
        <v>-8699858884</v>
      </c>
    </row>
    <row r="49" spans="1:17" ht="19.5" thickBot="1" x14ac:dyDescent="0.3">
      <c r="A49" s="273" t="s">
        <v>57</v>
      </c>
      <c r="C49" s="393">
        <f>SUM(C9:$C$48)</f>
        <v>502114083</v>
      </c>
      <c r="D49" s="387"/>
      <c r="E49" s="393">
        <f>SUM(E9:$E$48)</f>
        <v>2814109486722</v>
      </c>
      <c r="F49" s="387"/>
      <c r="G49" s="393">
        <f>SUM(G9:$G$48)</f>
        <v>2888126983569</v>
      </c>
      <c r="H49" s="387"/>
      <c r="I49" s="393">
        <f>SUM(I9:$I$48)</f>
        <v>-74017496847</v>
      </c>
      <c r="J49" s="387"/>
      <c r="K49" s="393">
        <f>SUM(K9:$K$48)</f>
        <v>502114083</v>
      </c>
      <c r="L49" s="387"/>
      <c r="M49" s="393">
        <f>SUM(M9:$M$48)</f>
        <v>2814109486722</v>
      </c>
      <c r="N49" s="387"/>
      <c r="O49" s="393">
        <f>SUM(O9:$O$48)</f>
        <v>3118818673986</v>
      </c>
      <c r="P49" s="387"/>
      <c r="Q49" s="393">
        <f>SUM(Q9:$Q$48)</f>
        <v>-304709187264</v>
      </c>
    </row>
    <row r="50" spans="1:17" ht="19.5" thickTop="1" x14ac:dyDescent="0.25">
      <c r="C50" s="274"/>
      <c r="E50" s="275"/>
      <c r="G50" s="276"/>
      <c r="I50" s="277"/>
      <c r="K50" s="278"/>
      <c r="M50" s="279"/>
      <c r="O50" s="280"/>
      <c r="Q50" s="281"/>
    </row>
    <row r="52" spans="1:17" ht="18.75" x14ac:dyDescent="0.25">
      <c r="A52" s="473" t="s">
        <v>181</v>
      </c>
      <c r="B52" s="465"/>
      <c r="C52" s="465"/>
      <c r="D52" s="465"/>
      <c r="E52" s="465"/>
      <c r="F52" s="465"/>
      <c r="G52" s="465"/>
      <c r="H52" s="465"/>
      <c r="I52" s="465"/>
      <c r="J52" s="465"/>
      <c r="K52" s="465"/>
      <c r="L52" s="465"/>
      <c r="M52" s="465"/>
      <c r="N52" s="465"/>
      <c r="O52" s="465"/>
      <c r="P52" s="465"/>
      <c r="Q52" s="466"/>
    </row>
  </sheetData>
  <mergeCells count="7">
    <mergeCell ref="A52:Q5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80"/>
  <sheetViews>
    <sheetView rightToLeft="1" view="pageBreakPreview" zoomScale="80" zoomScaleNormal="100" zoomScaleSheetLayoutView="80" workbookViewId="0">
      <selection activeCell="V6" sqref="V6:V13"/>
    </sheetView>
  </sheetViews>
  <sheetFormatPr defaultRowHeight="18" x14ac:dyDescent="0.25"/>
  <cols>
    <col min="1" max="1" width="22.7109375" bestFit="1" customWidth="1"/>
    <col min="2" max="2" width="1.42578125" customWidth="1"/>
    <col min="3" max="3" width="18.7109375" bestFit="1" customWidth="1"/>
    <col min="4" max="4" width="1.42578125" customWidth="1"/>
    <col min="5" max="5" width="20.42578125" bestFit="1" customWidth="1"/>
    <col min="6" max="6" width="1.42578125" customWidth="1"/>
    <col min="7" max="7" width="19" bestFit="1" customWidth="1"/>
    <col min="8" max="8" width="1.42578125" customWidth="1"/>
    <col min="9" max="9" width="20.42578125" bestFit="1" customWidth="1"/>
    <col min="10" max="10" width="1.42578125" customWidth="1"/>
    <col min="11" max="11" width="18" style="391" bestFit="1" customWidth="1"/>
    <col min="12" max="12" width="1.42578125" customWidth="1"/>
    <col min="13" max="13" width="22" bestFit="1" customWidth="1"/>
    <col min="14" max="14" width="1.42578125" customWidth="1"/>
    <col min="15" max="15" width="22" bestFit="1" customWidth="1"/>
    <col min="16" max="16" width="1.42578125" customWidth="1"/>
    <col min="17" max="17" width="20.42578125" bestFit="1" customWidth="1"/>
    <col min="18" max="18" width="1.42578125" customWidth="1"/>
    <col min="19" max="19" width="22" bestFit="1" customWidth="1"/>
    <col min="20" max="20" width="1.42578125" customWidth="1"/>
    <col min="21" max="21" width="18" style="391" bestFit="1" customWidth="1"/>
    <col min="22" max="22" width="14.42578125" bestFit="1" customWidth="1"/>
    <col min="23" max="23" width="13.85546875" bestFit="1" customWidth="1"/>
  </cols>
  <sheetData>
    <row r="1" spans="1:23" ht="20.100000000000001" customHeight="1" x14ac:dyDescent="0.25">
      <c r="A1" s="480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</row>
    <row r="2" spans="1:23" ht="20.100000000000001" customHeight="1" x14ac:dyDescent="0.25">
      <c r="A2" s="481" t="s">
        <v>89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</row>
    <row r="3" spans="1:23" ht="20.100000000000001" customHeight="1" x14ac:dyDescent="0.25">
      <c r="A3" s="482" t="s">
        <v>2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</row>
    <row r="5" spans="1:23" ht="21" x14ac:dyDescent="0.25">
      <c r="A5" s="483" t="s">
        <v>184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</row>
    <row r="7" spans="1:23" ht="21" x14ac:dyDescent="0.25">
      <c r="C7" s="484" t="s">
        <v>105</v>
      </c>
      <c r="D7" s="425"/>
      <c r="E7" s="425"/>
      <c r="F7" s="425"/>
      <c r="G7" s="425"/>
      <c r="H7" s="425"/>
      <c r="I7" s="425"/>
      <c r="J7" s="425"/>
      <c r="K7" s="425"/>
      <c r="M7" s="485" t="s">
        <v>7</v>
      </c>
      <c r="N7" s="425"/>
      <c r="O7" s="425"/>
      <c r="P7" s="425"/>
      <c r="Q7" s="425"/>
      <c r="R7" s="425"/>
      <c r="S7" s="425"/>
      <c r="T7" s="425"/>
      <c r="U7" s="425"/>
    </row>
    <row r="8" spans="1:23" ht="21" x14ac:dyDescent="0.25">
      <c r="A8" s="282" t="s">
        <v>185</v>
      </c>
      <c r="C8" s="283" t="s">
        <v>103</v>
      </c>
      <c r="E8" s="284" t="s">
        <v>186</v>
      </c>
      <c r="G8" s="285" t="s">
        <v>187</v>
      </c>
      <c r="I8" s="286" t="s">
        <v>188</v>
      </c>
      <c r="K8" s="402" t="s">
        <v>189</v>
      </c>
      <c r="M8" s="287" t="s">
        <v>103</v>
      </c>
      <c r="O8" s="288" t="s">
        <v>186</v>
      </c>
      <c r="Q8" s="289" t="s">
        <v>187</v>
      </c>
      <c r="S8" s="290" t="s">
        <v>188</v>
      </c>
      <c r="U8" s="402" t="s">
        <v>189</v>
      </c>
      <c r="W8" s="410"/>
    </row>
    <row r="9" spans="1:23" ht="18.75" x14ac:dyDescent="0.25">
      <c r="A9" s="291" t="s">
        <v>112</v>
      </c>
      <c r="C9" s="387">
        <v>0</v>
      </c>
      <c r="D9" s="387"/>
      <c r="E9" s="387">
        <v>0</v>
      </c>
      <c r="F9" s="387"/>
      <c r="G9" s="387">
        <v>0</v>
      </c>
      <c r="H9" s="387"/>
      <c r="I9" s="387">
        <v>0</v>
      </c>
      <c r="K9" s="404">
        <v>0</v>
      </c>
      <c r="M9" s="387">
        <v>4250000000</v>
      </c>
      <c r="N9" s="387"/>
      <c r="O9" s="387">
        <v>0</v>
      </c>
      <c r="P9" s="387"/>
      <c r="Q9" s="387">
        <v>-1522283800</v>
      </c>
      <c r="R9" s="387"/>
      <c r="S9" s="387">
        <v>2727716200</v>
      </c>
      <c r="U9" s="404">
        <v>5.4209196231083973E-2</v>
      </c>
    </row>
    <row r="10" spans="1:23" ht="18.75" x14ac:dyDescent="0.25">
      <c r="A10" s="292" t="s">
        <v>17</v>
      </c>
      <c r="C10" s="387">
        <v>0</v>
      </c>
      <c r="D10" s="387"/>
      <c r="E10" s="387">
        <v>173100661</v>
      </c>
      <c r="F10" s="387"/>
      <c r="G10" s="387">
        <v>0</v>
      </c>
      <c r="H10" s="387"/>
      <c r="I10" s="387">
        <v>173100661</v>
      </c>
      <c r="K10" s="404">
        <v>-2.529883847961341E-3</v>
      </c>
      <c r="M10" s="387">
        <v>0</v>
      </c>
      <c r="N10" s="387"/>
      <c r="O10" s="387">
        <v>173100661</v>
      </c>
      <c r="P10" s="387"/>
      <c r="Q10" s="387">
        <v>0</v>
      </c>
      <c r="R10" s="387"/>
      <c r="S10" s="387">
        <v>173100661</v>
      </c>
      <c r="U10" s="404">
        <v>3.4401114382351596E-3</v>
      </c>
    </row>
    <row r="11" spans="1:23" ht="18.75" x14ac:dyDescent="0.25">
      <c r="A11" s="293" t="s">
        <v>163</v>
      </c>
      <c r="C11" s="387">
        <v>0</v>
      </c>
      <c r="D11" s="387"/>
      <c r="E11" s="387">
        <v>0</v>
      </c>
      <c r="F11" s="387"/>
      <c r="G11" s="387">
        <v>0</v>
      </c>
      <c r="H11" s="387"/>
      <c r="I11" s="387">
        <v>0</v>
      </c>
      <c r="K11" s="404">
        <v>0</v>
      </c>
      <c r="M11" s="387">
        <v>0</v>
      </c>
      <c r="N11" s="387"/>
      <c r="O11" s="387">
        <v>0</v>
      </c>
      <c r="P11" s="387"/>
      <c r="Q11" s="387">
        <v>-2282414233</v>
      </c>
      <c r="R11" s="387"/>
      <c r="S11" s="387">
        <v>-2282414233</v>
      </c>
      <c r="U11" s="404">
        <v>-4.5359499290034647E-2</v>
      </c>
    </row>
    <row r="12" spans="1:23" ht="18.75" x14ac:dyDescent="0.25">
      <c r="A12" s="294" t="s">
        <v>190</v>
      </c>
      <c r="C12" s="387">
        <v>0</v>
      </c>
      <c r="D12" s="387"/>
      <c r="E12" s="387">
        <v>-23039693280</v>
      </c>
      <c r="F12" s="387"/>
      <c r="G12" s="387">
        <v>0</v>
      </c>
      <c r="H12" s="387"/>
      <c r="I12" s="387">
        <v>-23039693280</v>
      </c>
      <c r="K12" s="404">
        <v>0.33672747148582782</v>
      </c>
      <c r="M12" s="387">
        <v>9271040000</v>
      </c>
      <c r="N12" s="387"/>
      <c r="O12" s="387">
        <v>87250274707</v>
      </c>
      <c r="P12" s="387"/>
      <c r="Q12" s="387">
        <v>5539416695</v>
      </c>
      <c r="R12" s="387"/>
      <c r="S12" s="387">
        <v>102060731402</v>
      </c>
      <c r="U12" s="404">
        <v>2.028301263914102</v>
      </c>
    </row>
    <row r="13" spans="1:23" ht="18.75" x14ac:dyDescent="0.25">
      <c r="A13" s="295" t="s">
        <v>164</v>
      </c>
      <c r="C13" s="387">
        <v>0</v>
      </c>
      <c r="D13" s="387"/>
      <c r="E13" s="387">
        <v>0</v>
      </c>
      <c r="F13" s="387"/>
      <c r="G13" s="387">
        <v>0</v>
      </c>
      <c r="H13" s="387"/>
      <c r="I13" s="387">
        <v>0</v>
      </c>
      <c r="K13" s="404">
        <v>0</v>
      </c>
      <c r="M13" s="387">
        <v>0</v>
      </c>
      <c r="N13" s="387"/>
      <c r="O13" s="387">
        <v>0</v>
      </c>
      <c r="P13" s="387"/>
      <c r="Q13" s="387">
        <v>12188325509</v>
      </c>
      <c r="R13" s="387"/>
      <c r="S13" s="387">
        <v>12188325509</v>
      </c>
      <c r="U13" s="404">
        <v>0.24222436675989512</v>
      </c>
    </row>
    <row r="14" spans="1:23" ht="37.5" x14ac:dyDescent="0.25">
      <c r="A14" s="296" t="s">
        <v>19</v>
      </c>
      <c r="C14" s="387">
        <v>0</v>
      </c>
      <c r="D14" s="387"/>
      <c r="E14" s="387">
        <v>0</v>
      </c>
      <c r="F14" s="387"/>
      <c r="G14" s="387">
        <v>0</v>
      </c>
      <c r="H14" s="387"/>
      <c r="I14" s="387">
        <v>0</v>
      </c>
      <c r="K14" s="404">
        <v>0</v>
      </c>
      <c r="M14" s="387">
        <v>0</v>
      </c>
      <c r="N14" s="387"/>
      <c r="O14" s="387">
        <v>-183077</v>
      </c>
      <c r="P14" s="387"/>
      <c r="Q14" s="387">
        <v>0</v>
      </c>
      <c r="R14" s="387"/>
      <c r="S14" s="387">
        <v>-183077</v>
      </c>
      <c r="U14" s="404">
        <v>-3.6383759492274746E-6</v>
      </c>
    </row>
    <row r="15" spans="1:23" ht="18.75" x14ac:dyDescent="0.25">
      <c r="A15" s="297" t="s">
        <v>191</v>
      </c>
      <c r="C15" s="387">
        <v>0</v>
      </c>
      <c r="D15" s="387"/>
      <c r="E15" s="387">
        <v>0</v>
      </c>
      <c r="F15" s="387"/>
      <c r="G15" s="387">
        <v>0</v>
      </c>
      <c r="H15" s="387"/>
      <c r="I15" s="387">
        <v>0</v>
      </c>
      <c r="K15" s="404">
        <v>0</v>
      </c>
      <c r="M15" s="387">
        <v>0</v>
      </c>
      <c r="N15" s="387"/>
      <c r="O15" s="387">
        <v>0</v>
      </c>
      <c r="P15" s="387"/>
      <c r="Q15" s="387">
        <v>-4882085198</v>
      </c>
      <c r="R15" s="387"/>
      <c r="S15" s="387">
        <v>-4882085198</v>
      </c>
      <c r="U15" s="404">
        <v>-9.7023991907681753E-2</v>
      </c>
    </row>
    <row r="16" spans="1:23" ht="37.5" x14ac:dyDescent="0.25">
      <c r="A16" s="298" t="s">
        <v>20</v>
      </c>
      <c r="C16" s="387">
        <v>0</v>
      </c>
      <c r="D16" s="387"/>
      <c r="E16" s="387">
        <v>0</v>
      </c>
      <c r="F16" s="387"/>
      <c r="G16" s="387">
        <v>0</v>
      </c>
      <c r="H16" s="387"/>
      <c r="I16" s="387">
        <v>0</v>
      </c>
      <c r="K16" s="404">
        <v>0</v>
      </c>
      <c r="M16" s="387">
        <v>0</v>
      </c>
      <c r="N16" s="387"/>
      <c r="O16" s="387">
        <v>-370512</v>
      </c>
      <c r="P16" s="387"/>
      <c r="Q16" s="387">
        <v>0</v>
      </c>
      <c r="R16" s="387"/>
      <c r="S16" s="387">
        <v>-370512</v>
      </c>
      <c r="U16" s="404">
        <v>-7.3633604969503002E-6</v>
      </c>
    </row>
    <row r="17" spans="1:21" ht="18.75" x14ac:dyDescent="0.25">
      <c r="A17" s="299" t="s">
        <v>21</v>
      </c>
      <c r="C17" s="387">
        <v>0</v>
      </c>
      <c r="D17" s="387"/>
      <c r="E17" s="387">
        <v>3280182522</v>
      </c>
      <c r="F17" s="387"/>
      <c r="G17" s="387">
        <v>0</v>
      </c>
      <c r="H17" s="387"/>
      <c r="I17" s="387">
        <v>3280182522</v>
      </c>
      <c r="K17" s="404">
        <v>-4.7940202728474247E-2</v>
      </c>
      <c r="M17" s="387">
        <v>3928720900</v>
      </c>
      <c r="N17" s="387"/>
      <c r="O17" s="387">
        <v>-10488464524</v>
      </c>
      <c r="P17" s="387"/>
      <c r="Q17" s="387">
        <v>0</v>
      </c>
      <c r="R17" s="387"/>
      <c r="S17" s="387">
        <v>-6559743624</v>
      </c>
      <c r="U17" s="404">
        <v>-0.13036489255701084</v>
      </c>
    </row>
    <row r="18" spans="1:21" ht="18.75" x14ac:dyDescent="0.25">
      <c r="A18" s="300" t="s">
        <v>166</v>
      </c>
      <c r="C18" s="387">
        <v>0</v>
      </c>
      <c r="D18" s="387"/>
      <c r="E18" s="387">
        <v>0</v>
      </c>
      <c r="F18" s="387"/>
      <c r="G18" s="387">
        <v>0</v>
      </c>
      <c r="H18" s="387"/>
      <c r="I18" s="387">
        <v>0</v>
      </c>
      <c r="K18" s="404">
        <v>0</v>
      </c>
      <c r="M18" s="387">
        <v>0</v>
      </c>
      <c r="N18" s="387"/>
      <c r="O18" s="387">
        <v>0</v>
      </c>
      <c r="P18" s="387"/>
      <c r="Q18" s="387">
        <v>2879205764</v>
      </c>
      <c r="R18" s="387"/>
      <c r="S18" s="387">
        <v>2879205764</v>
      </c>
      <c r="U18" s="404">
        <v>5.7219820100912276E-2</v>
      </c>
    </row>
    <row r="19" spans="1:21" ht="18.75" x14ac:dyDescent="0.25">
      <c r="A19" s="301" t="s">
        <v>116</v>
      </c>
      <c r="C19" s="387">
        <v>0</v>
      </c>
      <c r="D19" s="387"/>
      <c r="E19" s="387">
        <v>0</v>
      </c>
      <c r="F19" s="387"/>
      <c r="G19" s="387">
        <v>0</v>
      </c>
      <c r="H19" s="387"/>
      <c r="I19" s="387">
        <v>0</v>
      </c>
      <c r="K19" s="404">
        <v>0</v>
      </c>
      <c r="M19" s="387">
        <v>1018120</v>
      </c>
      <c r="N19" s="387"/>
      <c r="O19" s="387">
        <v>0</v>
      </c>
      <c r="P19" s="387"/>
      <c r="Q19" s="387">
        <v>105757215</v>
      </c>
      <c r="R19" s="387"/>
      <c r="S19" s="387">
        <v>106775335</v>
      </c>
      <c r="U19" s="404">
        <v>2.1219968146446938E-3</v>
      </c>
    </row>
    <row r="20" spans="1:21" ht="18.75" x14ac:dyDescent="0.25">
      <c r="A20" s="302" t="s">
        <v>116</v>
      </c>
      <c r="C20" s="387">
        <v>0</v>
      </c>
      <c r="D20" s="387"/>
      <c r="E20" s="387">
        <v>0</v>
      </c>
      <c r="F20" s="387"/>
      <c r="G20" s="387">
        <v>0</v>
      </c>
      <c r="H20" s="387"/>
      <c r="I20" s="387">
        <v>0</v>
      </c>
      <c r="K20" s="404">
        <v>0</v>
      </c>
      <c r="M20" s="387">
        <v>0</v>
      </c>
      <c r="N20" s="387"/>
      <c r="O20" s="387">
        <v>0</v>
      </c>
      <c r="P20" s="387"/>
      <c r="Q20" s="387">
        <v>-23109</v>
      </c>
      <c r="R20" s="387"/>
      <c r="S20" s="387">
        <v>-23109</v>
      </c>
      <c r="U20" s="404">
        <v>-4.5925610432057391E-7</v>
      </c>
    </row>
    <row r="21" spans="1:21" ht="18.75" x14ac:dyDescent="0.25">
      <c r="A21" s="303" t="s">
        <v>22</v>
      </c>
      <c r="C21" s="387">
        <v>0</v>
      </c>
      <c r="D21" s="387"/>
      <c r="E21" s="387">
        <v>-23857200</v>
      </c>
      <c r="F21" s="387"/>
      <c r="G21" s="387">
        <v>0</v>
      </c>
      <c r="H21" s="387"/>
      <c r="I21" s="387">
        <v>-23857200</v>
      </c>
      <c r="K21" s="404">
        <v>3.4867541573156273E-4</v>
      </c>
      <c r="M21" s="387">
        <v>0</v>
      </c>
      <c r="N21" s="387"/>
      <c r="O21" s="387">
        <v>268550656</v>
      </c>
      <c r="P21" s="387"/>
      <c r="Q21" s="387">
        <v>0</v>
      </c>
      <c r="R21" s="387"/>
      <c r="S21" s="387">
        <v>268550656</v>
      </c>
      <c r="U21" s="404">
        <v>5.3370344059584822E-3</v>
      </c>
    </row>
    <row r="22" spans="1:21" ht="18.75" x14ac:dyDescent="0.25">
      <c r="A22" s="304" t="s">
        <v>168</v>
      </c>
      <c r="C22" s="387">
        <v>0</v>
      </c>
      <c r="D22" s="387"/>
      <c r="E22" s="387">
        <v>0</v>
      </c>
      <c r="F22" s="387"/>
      <c r="G22" s="387">
        <v>0</v>
      </c>
      <c r="H22" s="387"/>
      <c r="I22" s="387">
        <v>0</v>
      </c>
      <c r="K22" s="404">
        <v>0</v>
      </c>
      <c r="M22" s="387">
        <v>0</v>
      </c>
      <c r="N22" s="387"/>
      <c r="O22" s="387">
        <v>0</v>
      </c>
      <c r="P22" s="387"/>
      <c r="Q22" s="387">
        <v>3167704000</v>
      </c>
      <c r="R22" s="387"/>
      <c r="S22" s="387">
        <v>3167704000</v>
      </c>
      <c r="U22" s="404">
        <v>6.2953282213886338E-2</v>
      </c>
    </row>
    <row r="23" spans="1:21" ht="37.5" x14ac:dyDescent="0.25">
      <c r="A23" s="305" t="s">
        <v>118</v>
      </c>
      <c r="C23" s="387">
        <v>0</v>
      </c>
      <c r="D23" s="387"/>
      <c r="E23" s="387">
        <v>0</v>
      </c>
      <c r="F23" s="387"/>
      <c r="G23" s="387">
        <v>0</v>
      </c>
      <c r="H23" s="387"/>
      <c r="I23" s="387">
        <v>0</v>
      </c>
      <c r="K23" s="404">
        <v>0</v>
      </c>
      <c r="M23" s="387">
        <v>139922860</v>
      </c>
      <c r="N23" s="387"/>
      <c r="O23" s="387">
        <v>0</v>
      </c>
      <c r="P23" s="387"/>
      <c r="Q23" s="387">
        <v>2175918246</v>
      </c>
      <c r="R23" s="387"/>
      <c r="S23" s="387">
        <v>2315841106</v>
      </c>
      <c r="U23" s="404">
        <v>4.6023807372322874E-2</v>
      </c>
    </row>
    <row r="24" spans="1:21" ht="37.5" x14ac:dyDescent="0.25">
      <c r="A24" s="306" t="s">
        <v>169</v>
      </c>
      <c r="C24" s="387">
        <v>0</v>
      </c>
      <c r="D24" s="387"/>
      <c r="E24" s="387">
        <v>0</v>
      </c>
      <c r="F24" s="387"/>
      <c r="G24" s="387">
        <v>0</v>
      </c>
      <c r="H24" s="387"/>
      <c r="I24" s="387">
        <v>0</v>
      </c>
      <c r="K24" s="404">
        <v>0</v>
      </c>
      <c r="M24" s="387">
        <v>0</v>
      </c>
      <c r="N24" s="387"/>
      <c r="O24" s="387">
        <v>0</v>
      </c>
      <c r="P24" s="387"/>
      <c r="Q24" s="387">
        <v>1909073730</v>
      </c>
      <c r="R24" s="387"/>
      <c r="S24" s="387">
        <v>1909073730</v>
      </c>
      <c r="U24" s="404">
        <v>3.7939926613031597E-2</v>
      </c>
    </row>
    <row r="25" spans="1:21" ht="18.75" x14ac:dyDescent="0.25">
      <c r="A25" s="307" t="s">
        <v>120</v>
      </c>
      <c r="C25" s="387">
        <v>0</v>
      </c>
      <c r="D25" s="387"/>
      <c r="E25" s="387">
        <v>0</v>
      </c>
      <c r="F25" s="387"/>
      <c r="G25" s="387">
        <v>0</v>
      </c>
      <c r="H25" s="387"/>
      <c r="I25" s="387">
        <v>0</v>
      </c>
      <c r="K25" s="404">
        <v>0</v>
      </c>
      <c r="M25" s="387">
        <v>10075855000</v>
      </c>
      <c r="N25" s="387"/>
      <c r="O25" s="387">
        <v>0</v>
      </c>
      <c r="P25" s="387"/>
      <c r="Q25" s="387">
        <v>9486781705</v>
      </c>
      <c r="R25" s="387"/>
      <c r="S25" s="387">
        <v>19562636705</v>
      </c>
      <c r="U25" s="404">
        <v>0.38877754655662161</v>
      </c>
    </row>
    <row r="26" spans="1:21" ht="18.75" x14ac:dyDescent="0.25">
      <c r="A26" s="308" t="s">
        <v>23</v>
      </c>
      <c r="C26" s="387">
        <v>0</v>
      </c>
      <c r="D26" s="387"/>
      <c r="E26" s="387">
        <v>850473842</v>
      </c>
      <c r="F26" s="387"/>
      <c r="G26" s="387">
        <v>0</v>
      </c>
      <c r="H26" s="387"/>
      <c r="I26" s="387">
        <v>850473842</v>
      </c>
      <c r="K26" s="404">
        <v>-1.2429762102349369E-2</v>
      </c>
      <c r="M26" s="387">
        <v>4541072850</v>
      </c>
      <c r="N26" s="387"/>
      <c r="O26" s="387">
        <v>-2267501367</v>
      </c>
      <c r="P26" s="387"/>
      <c r="Q26" s="387">
        <v>-81819470</v>
      </c>
      <c r="R26" s="387"/>
      <c r="S26" s="387">
        <v>2191752013</v>
      </c>
      <c r="U26" s="404">
        <v>4.3557726042977016E-2</v>
      </c>
    </row>
    <row r="27" spans="1:21" ht="18.75" x14ac:dyDescent="0.25">
      <c r="A27" s="309" t="s">
        <v>123</v>
      </c>
      <c r="C27" s="387">
        <v>0</v>
      </c>
      <c r="D27" s="387"/>
      <c r="E27" s="387">
        <v>0</v>
      </c>
      <c r="F27" s="387"/>
      <c r="G27" s="387">
        <v>0</v>
      </c>
      <c r="H27" s="387"/>
      <c r="I27" s="387">
        <v>0</v>
      </c>
      <c r="K27" s="404">
        <v>0</v>
      </c>
      <c r="M27" s="387">
        <v>424000000</v>
      </c>
      <c r="N27" s="387"/>
      <c r="O27" s="387">
        <v>0</v>
      </c>
      <c r="P27" s="387"/>
      <c r="Q27" s="387">
        <v>2636637779</v>
      </c>
      <c r="R27" s="387"/>
      <c r="S27" s="387">
        <v>3060637779</v>
      </c>
      <c r="U27" s="404">
        <v>6.0825504483963552E-2</v>
      </c>
    </row>
    <row r="28" spans="1:21" ht="18.75" x14ac:dyDescent="0.25">
      <c r="A28" s="310" t="s">
        <v>24</v>
      </c>
      <c r="C28" s="387">
        <v>0</v>
      </c>
      <c r="D28" s="387"/>
      <c r="E28" s="387">
        <v>-1003990500</v>
      </c>
      <c r="F28" s="387"/>
      <c r="G28" s="387">
        <v>0</v>
      </c>
      <c r="H28" s="387"/>
      <c r="I28" s="387">
        <v>-1003990500</v>
      </c>
      <c r="K28" s="404">
        <v>1.467342374536993E-2</v>
      </c>
      <c r="M28" s="387">
        <v>2750000000</v>
      </c>
      <c r="N28" s="387"/>
      <c r="O28" s="387">
        <v>-6126687985</v>
      </c>
      <c r="P28" s="387"/>
      <c r="Q28" s="387">
        <v>0</v>
      </c>
      <c r="R28" s="387"/>
      <c r="S28" s="387">
        <v>-3376687985</v>
      </c>
      <c r="U28" s="404">
        <v>-6.7106519948815987E-2</v>
      </c>
    </row>
    <row r="29" spans="1:21" ht="18.75" x14ac:dyDescent="0.25">
      <c r="A29" s="311" t="s">
        <v>170</v>
      </c>
      <c r="C29" s="387">
        <v>0</v>
      </c>
      <c r="D29" s="387"/>
      <c r="E29" s="387">
        <v>0</v>
      </c>
      <c r="F29" s="387"/>
      <c r="G29" s="387">
        <v>0</v>
      </c>
      <c r="H29" s="387"/>
      <c r="I29" s="387">
        <v>0</v>
      </c>
      <c r="K29" s="404">
        <v>0</v>
      </c>
      <c r="M29" s="387">
        <v>0</v>
      </c>
      <c r="N29" s="387"/>
      <c r="O29" s="387">
        <v>0</v>
      </c>
      <c r="P29" s="387"/>
      <c r="Q29" s="387">
        <v>-857381267</v>
      </c>
      <c r="R29" s="387"/>
      <c r="S29" s="387">
        <v>-857381267</v>
      </c>
      <c r="U29" s="404">
        <v>-1.703914408238599E-2</v>
      </c>
    </row>
    <row r="30" spans="1:21" ht="18.75" x14ac:dyDescent="0.25">
      <c r="A30" s="312" t="s">
        <v>171</v>
      </c>
      <c r="C30" s="387">
        <v>0</v>
      </c>
      <c r="D30" s="387"/>
      <c r="E30" s="387">
        <v>0</v>
      </c>
      <c r="F30" s="387"/>
      <c r="G30" s="387">
        <v>0</v>
      </c>
      <c r="H30" s="387"/>
      <c r="I30" s="387">
        <v>0</v>
      </c>
      <c r="K30" s="404">
        <v>0</v>
      </c>
      <c r="M30" s="387">
        <v>0</v>
      </c>
      <c r="N30" s="387"/>
      <c r="O30" s="387">
        <v>0</v>
      </c>
      <c r="P30" s="387"/>
      <c r="Q30" s="387">
        <v>33245080278</v>
      </c>
      <c r="R30" s="387"/>
      <c r="S30" s="387">
        <v>33245080278</v>
      </c>
      <c r="U30" s="404">
        <v>0.66069522940408598</v>
      </c>
    </row>
    <row r="31" spans="1:21" ht="18.75" x14ac:dyDescent="0.25">
      <c r="A31" s="313" t="s">
        <v>25</v>
      </c>
      <c r="C31" s="387">
        <v>0</v>
      </c>
      <c r="D31" s="387"/>
      <c r="E31" s="387">
        <v>-4796291250</v>
      </c>
      <c r="F31" s="387"/>
      <c r="G31" s="387">
        <v>0</v>
      </c>
      <c r="H31" s="387"/>
      <c r="I31" s="387">
        <v>-4796291250</v>
      </c>
      <c r="K31" s="404">
        <v>7.0098286704366256E-2</v>
      </c>
      <c r="M31" s="387">
        <v>25090000000</v>
      </c>
      <c r="N31" s="387"/>
      <c r="O31" s="387">
        <v>-47026513305</v>
      </c>
      <c r="P31" s="387"/>
      <c r="Q31" s="387">
        <v>0</v>
      </c>
      <c r="R31" s="387"/>
      <c r="S31" s="387">
        <v>-21936513305</v>
      </c>
      <c r="U31" s="404">
        <v>-0.43595472079409486</v>
      </c>
    </row>
    <row r="32" spans="1:21" ht="18.75" x14ac:dyDescent="0.25">
      <c r="A32" s="314" t="s">
        <v>26</v>
      </c>
      <c r="C32" s="387">
        <v>0</v>
      </c>
      <c r="D32" s="387"/>
      <c r="E32" s="387">
        <v>1640182500</v>
      </c>
      <c r="F32" s="387"/>
      <c r="G32" s="387">
        <v>0</v>
      </c>
      <c r="H32" s="387"/>
      <c r="I32" s="387">
        <v>1640182500</v>
      </c>
      <c r="K32" s="404">
        <v>-2.3971434831544937E-2</v>
      </c>
      <c r="M32" s="387">
        <v>36091000000</v>
      </c>
      <c r="N32" s="387"/>
      <c r="O32" s="387">
        <v>-36312910907</v>
      </c>
      <c r="P32" s="387"/>
      <c r="Q32" s="387">
        <v>-4648618432</v>
      </c>
      <c r="R32" s="387"/>
      <c r="S32" s="387">
        <v>-4870529339</v>
      </c>
      <c r="U32" s="404">
        <v>-9.6794336847470686E-2</v>
      </c>
    </row>
    <row r="33" spans="1:21" ht="18.75" x14ac:dyDescent="0.25">
      <c r="A33" s="315" t="s">
        <v>172</v>
      </c>
      <c r="C33" s="387">
        <v>0</v>
      </c>
      <c r="D33" s="387"/>
      <c r="E33" s="387">
        <v>0</v>
      </c>
      <c r="F33" s="387"/>
      <c r="G33" s="387">
        <v>0</v>
      </c>
      <c r="H33" s="387"/>
      <c r="I33" s="387">
        <v>0</v>
      </c>
      <c r="K33" s="404">
        <v>0</v>
      </c>
      <c r="M33" s="387">
        <v>0</v>
      </c>
      <c r="N33" s="387"/>
      <c r="O33" s="387">
        <v>0</v>
      </c>
      <c r="P33" s="387"/>
      <c r="Q33" s="387">
        <v>-8828034440</v>
      </c>
      <c r="R33" s="387"/>
      <c r="S33" s="387">
        <v>-8828034440</v>
      </c>
      <c r="U33" s="404">
        <v>-0.17544371049038293</v>
      </c>
    </row>
    <row r="34" spans="1:21" ht="18.75" x14ac:dyDescent="0.25">
      <c r="A34" s="316" t="s">
        <v>27</v>
      </c>
      <c r="C34" s="387">
        <v>0</v>
      </c>
      <c r="D34" s="387"/>
      <c r="E34" s="387">
        <v>-4954658358</v>
      </c>
      <c r="F34" s="387"/>
      <c r="G34" s="387">
        <v>0</v>
      </c>
      <c r="H34" s="387"/>
      <c r="I34" s="387">
        <v>-4954658358</v>
      </c>
      <c r="K34" s="404">
        <v>7.2412838169756383E-2</v>
      </c>
      <c r="M34" s="387">
        <v>10604925600</v>
      </c>
      <c r="N34" s="387"/>
      <c r="O34" s="387">
        <v>-37747930662</v>
      </c>
      <c r="P34" s="387"/>
      <c r="Q34" s="387">
        <v>-9752104118</v>
      </c>
      <c r="R34" s="387"/>
      <c r="S34" s="387">
        <v>-36895109180</v>
      </c>
      <c r="U34" s="404">
        <v>-0.73323398288498176</v>
      </c>
    </row>
    <row r="35" spans="1:21" ht="18.75" x14ac:dyDescent="0.25">
      <c r="A35" s="317" t="s">
        <v>28</v>
      </c>
      <c r="C35" s="387">
        <v>0</v>
      </c>
      <c r="D35" s="387"/>
      <c r="E35" s="387">
        <v>5596796259</v>
      </c>
      <c r="F35" s="387"/>
      <c r="G35" s="387">
        <v>-6905620570</v>
      </c>
      <c r="H35" s="387"/>
      <c r="I35" s="387">
        <v>-1308824311</v>
      </c>
      <c r="K35" s="404">
        <v>1.9128601041090369E-2</v>
      </c>
      <c r="M35" s="387">
        <v>8177883120</v>
      </c>
      <c r="N35" s="387"/>
      <c r="O35" s="387">
        <v>-4844552486</v>
      </c>
      <c r="P35" s="387"/>
      <c r="Q35" s="387">
        <v>-15849411159</v>
      </c>
      <c r="R35" s="387"/>
      <c r="S35" s="387">
        <v>-12516080525</v>
      </c>
      <c r="U35" s="404">
        <v>-0.2487379974587435</v>
      </c>
    </row>
    <row r="36" spans="1:21" ht="18.75" x14ac:dyDescent="0.25">
      <c r="A36" s="318" t="s">
        <v>30</v>
      </c>
      <c r="C36" s="387">
        <v>0</v>
      </c>
      <c r="D36" s="387"/>
      <c r="E36" s="387">
        <v>-11860368726</v>
      </c>
      <c r="F36" s="387"/>
      <c r="G36" s="387">
        <v>0</v>
      </c>
      <c r="H36" s="387"/>
      <c r="I36" s="387">
        <v>-11860368726</v>
      </c>
      <c r="K36" s="404">
        <v>0.17334050082439156</v>
      </c>
      <c r="M36" s="387">
        <v>0</v>
      </c>
      <c r="N36" s="387"/>
      <c r="O36" s="387">
        <v>-16033007750</v>
      </c>
      <c r="P36" s="387"/>
      <c r="Q36" s="387">
        <v>0</v>
      </c>
      <c r="R36" s="387"/>
      <c r="S36" s="387">
        <v>-16033007750</v>
      </c>
      <c r="U36" s="404">
        <v>-0.31863155825897138</v>
      </c>
    </row>
    <row r="37" spans="1:21" ht="18.75" x14ac:dyDescent="0.25">
      <c r="A37" s="319" t="s">
        <v>130</v>
      </c>
      <c r="C37" s="387">
        <v>0</v>
      </c>
      <c r="D37" s="387"/>
      <c r="E37" s="387">
        <v>0</v>
      </c>
      <c r="F37" s="387"/>
      <c r="G37" s="387">
        <v>0</v>
      </c>
      <c r="H37" s="387"/>
      <c r="I37" s="387">
        <v>0</v>
      </c>
      <c r="K37" s="404">
        <v>0</v>
      </c>
      <c r="M37" s="387">
        <v>15311912000</v>
      </c>
      <c r="N37" s="387"/>
      <c r="O37" s="387">
        <v>0</v>
      </c>
      <c r="P37" s="387"/>
      <c r="Q37" s="387">
        <v>22136577182</v>
      </c>
      <c r="R37" s="387"/>
      <c r="S37" s="387">
        <v>37448489182</v>
      </c>
      <c r="U37" s="404">
        <v>0.74423156581489791</v>
      </c>
    </row>
    <row r="38" spans="1:21" ht="18.75" x14ac:dyDescent="0.25">
      <c r="A38" s="320" t="s">
        <v>173</v>
      </c>
      <c r="C38" s="387">
        <v>0</v>
      </c>
      <c r="D38" s="387"/>
      <c r="E38" s="387">
        <v>0</v>
      </c>
      <c r="F38" s="387"/>
      <c r="G38" s="387">
        <v>0</v>
      </c>
      <c r="H38" s="387"/>
      <c r="I38" s="387">
        <v>0</v>
      </c>
      <c r="K38" s="404">
        <v>0</v>
      </c>
      <c r="M38" s="387">
        <v>0</v>
      </c>
      <c r="N38" s="387"/>
      <c r="O38" s="387">
        <v>0</v>
      </c>
      <c r="P38" s="387"/>
      <c r="Q38" s="387">
        <v>-3929839431</v>
      </c>
      <c r="R38" s="387"/>
      <c r="S38" s="387">
        <v>-3929839431</v>
      </c>
      <c r="U38" s="404">
        <v>-7.8099560677071314E-2</v>
      </c>
    </row>
    <row r="39" spans="1:21" ht="18.75" x14ac:dyDescent="0.25">
      <c r="A39" s="321" t="s">
        <v>31</v>
      </c>
      <c r="C39" s="387">
        <v>0</v>
      </c>
      <c r="D39" s="387"/>
      <c r="E39" s="387">
        <v>-679930200</v>
      </c>
      <c r="F39" s="387"/>
      <c r="G39" s="387">
        <v>0</v>
      </c>
      <c r="H39" s="387"/>
      <c r="I39" s="387">
        <v>-679930200</v>
      </c>
      <c r="K39" s="404">
        <v>9.9372493483495371E-3</v>
      </c>
      <c r="M39" s="387">
        <v>2250000000</v>
      </c>
      <c r="N39" s="387"/>
      <c r="O39" s="387">
        <v>2630256301</v>
      </c>
      <c r="P39" s="387"/>
      <c r="Q39" s="387">
        <v>134669299</v>
      </c>
      <c r="R39" s="387"/>
      <c r="S39" s="387">
        <v>5014925600</v>
      </c>
      <c r="U39" s="404">
        <v>9.9663992146502081E-2</v>
      </c>
    </row>
    <row r="40" spans="1:21" ht="18.75" x14ac:dyDescent="0.25">
      <c r="A40" s="322" t="s">
        <v>32</v>
      </c>
      <c r="C40" s="387">
        <v>0</v>
      </c>
      <c r="D40" s="387"/>
      <c r="E40" s="387">
        <v>-3444059645</v>
      </c>
      <c r="F40" s="387"/>
      <c r="G40" s="387">
        <v>5341450836</v>
      </c>
      <c r="H40" s="387"/>
      <c r="I40" s="387">
        <v>1897391191</v>
      </c>
      <c r="K40" s="404">
        <v>-2.7730566132124889E-2</v>
      </c>
      <c r="M40" s="387">
        <v>125526300</v>
      </c>
      <c r="N40" s="387"/>
      <c r="O40" s="387">
        <v>0</v>
      </c>
      <c r="P40" s="387"/>
      <c r="Q40" s="387">
        <v>5341450836</v>
      </c>
      <c r="R40" s="387"/>
      <c r="S40" s="387">
        <v>5466977136</v>
      </c>
      <c r="U40" s="404">
        <v>0.10864782646973077</v>
      </c>
    </row>
    <row r="41" spans="1:21" ht="18.75" x14ac:dyDescent="0.25">
      <c r="A41" s="323" t="s">
        <v>192</v>
      </c>
      <c r="C41" s="387">
        <v>0</v>
      </c>
      <c r="D41" s="387"/>
      <c r="E41" s="387">
        <v>0</v>
      </c>
      <c r="F41" s="387"/>
      <c r="G41" s="387">
        <v>0</v>
      </c>
      <c r="H41" s="387"/>
      <c r="I41" s="387">
        <v>0</v>
      </c>
      <c r="K41" s="404">
        <v>0</v>
      </c>
      <c r="M41" s="387">
        <v>8320</v>
      </c>
      <c r="N41" s="387"/>
      <c r="O41" s="387">
        <v>0</v>
      </c>
      <c r="P41" s="387"/>
      <c r="Q41" s="387">
        <v>0</v>
      </c>
      <c r="R41" s="387"/>
      <c r="S41" s="387">
        <v>8320</v>
      </c>
      <c r="U41" s="404">
        <v>1.6534730139543793E-7</v>
      </c>
    </row>
    <row r="42" spans="1:21" ht="37.5" x14ac:dyDescent="0.25">
      <c r="A42" s="324" t="s">
        <v>33</v>
      </c>
      <c r="C42" s="387">
        <v>0</v>
      </c>
      <c r="D42" s="387"/>
      <c r="E42" s="387">
        <v>-4025902500</v>
      </c>
      <c r="F42" s="387"/>
      <c r="G42" s="387">
        <v>0</v>
      </c>
      <c r="H42" s="387"/>
      <c r="I42" s="387">
        <v>-4025902500</v>
      </c>
      <c r="K42" s="404">
        <v>5.8838976404701204E-2</v>
      </c>
      <c r="M42" s="387">
        <v>1350000000</v>
      </c>
      <c r="N42" s="387"/>
      <c r="O42" s="387">
        <v>-25382637150</v>
      </c>
      <c r="P42" s="387"/>
      <c r="Q42" s="387">
        <v>-2891545023</v>
      </c>
      <c r="R42" s="387"/>
      <c r="S42" s="387">
        <v>-26924182173</v>
      </c>
      <c r="U42" s="404">
        <v>-0.53507702699335435</v>
      </c>
    </row>
    <row r="43" spans="1:21" ht="18.75" x14ac:dyDescent="0.25">
      <c r="A43" s="325" t="s">
        <v>35</v>
      </c>
      <c r="C43" s="387">
        <v>0</v>
      </c>
      <c r="D43" s="387"/>
      <c r="E43" s="387">
        <v>0</v>
      </c>
      <c r="F43" s="387"/>
      <c r="G43" s="387">
        <v>0</v>
      </c>
      <c r="H43" s="387"/>
      <c r="I43" s="387">
        <v>0</v>
      </c>
      <c r="K43" s="404">
        <v>0</v>
      </c>
      <c r="M43" s="387">
        <v>24000000000</v>
      </c>
      <c r="N43" s="387"/>
      <c r="O43" s="387">
        <v>-27101050172</v>
      </c>
      <c r="P43" s="387"/>
      <c r="Q43" s="387">
        <v>0</v>
      </c>
      <c r="R43" s="387"/>
      <c r="S43" s="387">
        <v>-3101050172</v>
      </c>
      <c r="U43" s="404">
        <v>-6.1628639114430124E-2</v>
      </c>
    </row>
    <row r="44" spans="1:21" ht="18.75" x14ac:dyDescent="0.25">
      <c r="A44" s="326" t="s">
        <v>174</v>
      </c>
      <c r="C44" s="387">
        <v>0</v>
      </c>
      <c r="D44" s="387"/>
      <c r="E44" s="387">
        <v>0</v>
      </c>
      <c r="F44" s="387"/>
      <c r="G44" s="387">
        <v>0</v>
      </c>
      <c r="H44" s="387"/>
      <c r="I44" s="387">
        <v>0</v>
      </c>
      <c r="K44" s="404">
        <v>0</v>
      </c>
      <c r="M44" s="387">
        <v>0</v>
      </c>
      <c r="N44" s="387"/>
      <c r="O44" s="387">
        <v>0</v>
      </c>
      <c r="P44" s="387"/>
      <c r="Q44" s="387">
        <v>10259504473</v>
      </c>
      <c r="R44" s="387"/>
      <c r="S44" s="387">
        <v>10259504473</v>
      </c>
      <c r="U44" s="404">
        <v>0.20389199257992482</v>
      </c>
    </row>
    <row r="45" spans="1:21" ht="18.75" x14ac:dyDescent="0.25">
      <c r="A45" s="327" t="s">
        <v>36</v>
      </c>
      <c r="C45" s="387">
        <v>0</v>
      </c>
      <c r="D45" s="387"/>
      <c r="E45" s="387">
        <v>2374765188</v>
      </c>
      <c r="F45" s="387"/>
      <c r="G45" s="387">
        <v>0</v>
      </c>
      <c r="H45" s="387"/>
      <c r="I45" s="387">
        <v>2374765188</v>
      </c>
      <c r="K45" s="404">
        <v>-3.4707435876412264E-2</v>
      </c>
      <c r="M45" s="387">
        <v>0</v>
      </c>
      <c r="N45" s="387"/>
      <c r="O45" s="387">
        <v>2374765188</v>
      </c>
      <c r="P45" s="387"/>
      <c r="Q45" s="387">
        <v>0</v>
      </c>
      <c r="R45" s="387"/>
      <c r="S45" s="387">
        <v>2374765188</v>
      </c>
      <c r="U45" s="404">
        <v>4.7194833567743968E-2</v>
      </c>
    </row>
    <row r="46" spans="1:21" ht="18.75" x14ac:dyDescent="0.25">
      <c r="A46" s="328" t="s">
        <v>175</v>
      </c>
      <c r="C46" s="387">
        <v>0</v>
      </c>
      <c r="D46" s="387"/>
      <c r="E46" s="387">
        <v>0</v>
      </c>
      <c r="F46" s="387"/>
      <c r="G46" s="387">
        <v>0</v>
      </c>
      <c r="H46" s="387"/>
      <c r="I46" s="387">
        <v>0</v>
      </c>
      <c r="K46" s="404">
        <v>0</v>
      </c>
      <c r="M46" s="387">
        <v>0</v>
      </c>
      <c r="N46" s="387"/>
      <c r="O46" s="387">
        <v>0</v>
      </c>
      <c r="P46" s="387"/>
      <c r="Q46" s="387">
        <v>693947702</v>
      </c>
      <c r="R46" s="387"/>
      <c r="S46" s="387">
        <v>693947702</v>
      </c>
      <c r="U46" s="404">
        <v>1.3791151422507877E-2</v>
      </c>
    </row>
    <row r="47" spans="1:21" ht="18.75" x14ac:dyDescent="0.25">
      <c r="A47" s="329" t="s">
        <v>176</v>
      </c>
      <c r="C47" s="387">
        <v>0</v>
      </c>
      <c r="D47" s="387"/>
      <c r="E47" s="387">
        <v>0</v>
      </c>
      <c r="F47" s="387"/>
      <c r="G47" s="387">
        <v>0</v>
      </c>
      <c r="H47" s="387"/>
      <c r="I47" s="387">
        <v>0</v>
      </c>
      <c r="K47" s="404">
        <v>0</v>
      </c>
      <c r="M47" s="387">
        <v>0</v>
      </c>
      <c r="N47" s="387"/>
      <c r="O47" s="387">
        <v>0</v>
      </c>
      <c r="P47" s="387"/>
      <c r="Q47" s="387">
        <v>-47359566550</v>
      </c>
      <c r="R47" s="387"/>
      <c r="S47" s="387">
        <v>-47359566550</v>
      </c>
      <c r="U47" s="404">
        <v>-0.94119910147838348</v>
      </c>
    </row>
    <row r="48" spans="1:21" ht="18.75" x14ac:dyDescent="0.25">
      <c r="A48" s="330" t="s">
        <v>37</v>
      </c>
      <c r="C48" s="387">
        <v>0</v>
      </c>
      <c r="D48" s="387"/>
      <c r="E48" s="387">
        <v>-6131221155</v>
      </c>
      <c r="F48" s="387"/>
      <c r="G48" s="387">
        <v>0</v>
      </c>
      <c r="H48" s="387"/>
      <c r="I48" s="387">
        <v>-6131221155</v>
      </c>
      <c r="K48" s="404">
        <v>8.9608423669239351E-2</v>
      </c>
      <c r="M48" s="387">
        <v>42622656700</v>
      </c>
      <c r="N48" s="387"/>
      <c r="O48" s="387">
        <v>-53453491869</v>
      </c>
      <c r="P48" s="387"/>
      <c r="Q48" s="387">
        <v>-784394897</v>
      </c>
      <c r="R48" s="387"/>
      <c r="S48" s="387">
        <v>-11615230066</v>
      </c>
      <c r="U48" s="404">
        <v>-0.23083496953128058</v>
      </c>
    </row>
    <row r="49" spans="1:21" ht="18.75" x14ac:dyDescent="0.25">
      <c r="A49" s="331" t="s">
        <v>38</v>
      </c>
      <c r="C49" s="387">
        <v>0</v>
      </c>
      <c r="D49" s="387"/>
      <c r="E49" s="387">
        <v>-9497293503</v>
      </c>
      <c r="F49" s="387"/>
      <c r="G49" s="387">
        <v>0</v>
      </c>
      <c r="H49" s="387"/>
      <c r="I49" s="387">
        <v>-9497293503</v>
      </c>
      <c r="K49" s="404">
        <v>0.13880391498093633</v>
      </c>
      <c r="M49" s="387">
        <v>0</v>
      </c>
      <c r="N49" s="387"/>
      <c r="O49" s="387">
        <v>-7706133277</v>
      </c>
      <c r="P49" s="387"/>
      <c r="Q49" s="387">
        <v>0</v>
      </c>
      <c r="R49" s="387"/>
      <c r="S49" s="387">
        <v>-7706133277</v>
      </c>
      <c r="U49" s="404">
        <v>-0.15314763720499192</v>
      </c>
    </row>
    <row r="50" spans="1:21" ht="18.75" x14ac:dyDescent="0.25">
      <c r="A50" s="332" t="s">
        <v>39</v>
      </c>
      <c r="C50" s="387">
        <v>0</v>
      </c>
      <c r="D50" s="387"/>
      <c r="E50" s="387">
        <v>314915040</v>
      </c>
      <c r="F50" s="387"/>
      <c r="G50" s="387">
        <v>0</v>
      </c>
      <c r="H50" s="387"/>
      <c r="I50" s="387">
        <v>314915040</v>
      </c>
      <c r="K50" s="404">
        <v>-4.6025154876566275E-3</v>
      </c>
      <c r="M50" s="387">
        <v>1680000000</v>
      </c>
      <c r="N50" s="387"/>
      <c r="O50" s="387">
        <v>-10291961760</v>
      </c>
      <c r="P50" s="387"/>
      <c r="Q50" s="387">
        <v>0</v>
      </c>
      <c r="R50" s="387"/>
      <c r="S50" s="387">
        <v>-8611961760</v>
      </c>
      <c r="U50" s="404">
        <v>-0.17114959576162334</v>
      </c>
    </row>
    <row r="51" spans="1:21" ht="18.75" x14ac:dyDescent="0.25">
      <c r="A51" s="333" t="s">
        <v>177</v>
      </c>
      <c r="C51" s="387">
        <v>0</v>
      </c>
      <c r="D51" s="387"/>
      <c r="E51" s="387">
        <v>0</v>
      </c>
      <c r="F51" s="387"/>
      <c r="G51" s="387">
        <v>0</v>
      </c>
      <c r="H51" s="387"/>
      <c r="I51" s="387">
        <v>0</v>
      </c>
      <c r="K51" s="404">
        <v>0</v>
      </c>
      <c r="M51" s="387">
        <v>0</v>
      </c>
      <c r="N51" s="387"/>
      <c r="O51" s="387">
        <v>0</v>
      </c>
      <c r="P51" s="387"/>
      <c r="Q51" s="387">
        <v>-2255264033</v>
      </c>
      <c r="R51" s="387"/>
      <c r="S51" s="387">
        <v>-2255264033</v>
      </c>
      <c r="U51" s="404">
        <v>-4.4819930503694934E-2</v>
      </c>
    </row>
    <row r="52" spans="1:21" ht="18.75" x14ac:dyDescent="0.25">
      <c r="A52" s="334" t="s">
        <v>136</v>
      </c>
      <c r="C52" s="387">
        <v>0</v>
      </c>
      <c r="D52" s="387"/>
      <c r="E52" s="387">
        <v>0</v>
      </c>
      <c r="F52" s="387"/>
      <c r="G52" s="387">
        <v>0</v>
      </c>
      <c r="H52" s="387"/>
      <c r="I52" s="387">
        <v>0</v>
      </c>
      <c r="K52" s="404">
        <v>0</v>
      </c>
      <c r="M52" s="387">
        <v>3100558240</v>
      </c>
      <c r="N52" s="387"/>
      <c r="O52" s="387">
        <v>0</v>
      </c>
      <c r="P52" s="387"/>
      <c r="Q52" s="387">
        <v>1906415649</v>
      </c>
      <c r="R52" s="387"/>
      <c r="S52" s="387">
        <v>5006973889</v>
      </c>
      <c r="U52" s="404">
        <v>9.9505964026871507E-2</v>
      </c>
    </row>
    <row r="53" spans="1:21" ht="18.75" x14ac:dyDescent="0.25">
      <c r="A53" s="335" t="s">
        <v>40</v>
      </c>
      <c r="C53" s="387">
        <v>0</v>
      </c>
      <c r="D53" s="387"/>
      <c r="E53" s="387">
        <v>-1498232160</v>
      </c>
      <c r="F53" s="387"/>
      <c r="G53" s="387">
        <v>-1665595800</v>
      </c>
      <c r="H53" s="387"/>
      <c r="I53" s="387">
        <v>-3163827960</v>
      </c>
      <c r="K53" s="404">
        <v>4.6239668915721122E-2</v>
      </c>
      <c r="M53" s="387">
        <v>355500000</v>
      </c>
      <c r="N53" s="387"/>
      <c r="O53" s="387">
        <v>-8206876799</v>
      </c>
      <c r="P53" s="387"/>
      <c r="Q53" s="387">
        <v>-4580598651</v>
      </c>
      <c r="R53" s="387"/>
      <c r="S53" s="387">
        <v>-12431975450</v>
      </c>
      <c r="U53" s="404">
        <v>-0.2470665374605571</v>
      </c>
    </row>
    <row r="54" spans="1:21" ht="18.75" x14ac:dyDescent="0.25">
      <c r="A54" s="336" t="s">
        <v>139</v>
      </c>
      <c r="C54" s="387">
        <v>0</v>
      </c>
      <c r="D54" s="387"/>
      <c r="E54" s="387">
        <v>0</v>
      </c>
      <c r="F54" s="387"/>
      <c r="G54" s="387">
        <v>0</v>
      </c>
      <c r="H54" s="387"/>
      <c r="I54" s="387">
        <v>0</v>
      </c>
      <c r="K54" s="404">
        <v>0</v>
      </c>
      <c r="M54" s="387">
        <v>9000000000</v>
      </c>
      <c r="N54" s="387"/>
      <c r="O54" s="387">
        <v>0</v>
      </c>
      <c r="P54" s="387"/>
      <c r="Q54" s="387">
        <v>15079082518</v>
      </c>
      <c r="R54" s="387"/>
      <c r="S54" s="387">
        <v>24079082518</v>
      </c>
      <c r="U54" s="404">
        <v>0.47853501375352958</v>
      </c>
    </row>
    <row r="55" spans="1:21" ht="18.75" x14ac:dyDescent="0.25">
      <c r="A55" s="337" t="s">
        <v>41</v>
      </c>
      <c r="C55" s="387">
        <v>0</v>
      </c>
      <c r="D55" s="387"/>
      <c r="E55" s="387">
        <v>448316550</v>
      </c>
      <c r="F55" s="387"/>
      <c r="G55" s="387">
        <v>-2596647550</v>
      </c>
      <c r="H55" s="387"/>
      <c r="I55" s="387">
        <v>-2148331000</v>
      </c>
      <c r="K55" s="404">
        <v>3.1398077081719725E-2</v>
      </c>
      <c r="M55" s="387">
        <v>9380000000</v>
      </c>
      <c r="N55" s="387"/>
      <c r="O55" s="387">
        <v>-22795554599</v>
      </c>
      <c r="P55" s="387"/>
      <c r="Q55" s="387">
        <v>-5132594941</v>
      </c>
      <c r="R55" s="387"/>
      <c r="S55" s="387">
        <v>-18548149540</v>
      </c>
      <c r="U55" s="404">
        <v>-0.36861616253822516</v>
      </c>
    </row>
    <row r="56" spans="1:21" ht="18.75" x14ac:dyDescent="0.25">
      <c r="A56" s="338" t="s">
        <v>42</v>
      </c>
      <c r="C56" s="387">
        <v>0</v>
      </c>
      <c r="D56" s="387"/>
      <c r="E56" s="387">
        <v>0</v>
      </c>
      <c r="F56" s="387"/>
      <c r="G56" s="387">
        <v>0</v>
      </c>
      <c r="H56" s="387"/>
      <c r="I56" s="387">
        <v>0</v>
      </c>
      <c r="K56" s="404">
        <v>0</v>
      </c>
      <c r="M56" s="387">
        <v>0</v>
      </c>
      <c r="N56" s="387"/>
      <c r="O56" s="387">
        <v>-3369258800</v>
      </c>
      <c r="P56" s="387"/>
      <c r="Q56" s="387">
        <v>-1264129777</v>
      </c>
      <c r="R56" s="387"/>
      <c r="S56" s="387">
        <v>-4633388577</v>
      </c>
      <c r="U56" s="404">
        <v>-9.2081526144639214E-2</v>
      </c>
    </row>
    <row r="57" spans="1:21" ht="18.75" x14ac:dyDescent="0.25">
      <c r="A57" s="339" t="s">
        <v>193</v>
      </c>
      <c r="C57" s="387">
        <v>0</v>
      </c>
      <c r="D57" s="387"/>
      <c r="E57" s="387">
        <v>0</v>
      </c>
      <c r="F57" s="387"/>
      <c r="G57" s="387">
        <v>0</v>
      </c>
      <c r="H57" s="387"/>
      <c r="I57" s="387">
        <v>0</v>
      </c>
      <c r="K57" s="404">
        <v>0</v>
      </c>
      <c r="M57" s="387">
        <v>2959</v>
      </c>
      <c r="N57" s="387"/>
      <c r="O57" s="387">
        <v>0</v>
      </c>
      <c r="P57" s="387"/>
      <c r="Q57" s="387">
        <v>0</v>
      </c>
      <c r="R57" s="387"/>
      <c r="S57" s="387">
        <v>2959</v>
      </c>
      <c r="U57" s="404">
        <v>5.8805608753497691E-8</v>
      </c>
    </row>
    <row r="58" spans="1:21" ht="18.75" x14ac:dyDescent="0.25">
      <c r="A58" s="340" t="s">
        <v>43</v>
      </c>
      <c r="C58" s="387">
        <v>0</v>
      </c>
      <c r="D58" s="387"/>
      <c r="E58" s="387">
        <v>6973913026</v>
      </c>
      <c r="F58" s="387"/>
      <c r="G58" s="387">
        <v>0</v>
      </c>
      <c r="H58" s="387"/>
      <c r="I58" s="387">
        <v>6973913026</v>
      </c>
      <c r="K58" s="404">
        <v>-0.101924451470261</v>
      </c>
      <c r="M58" s="387">
        <v>5846385512</v>
      </c>
      <c r="N58" s="387"/>
      <c r="O58" s="387">
        <v>6799599603</v>
      </c>
      <c r="P58" s="387"/>
      <c r="Q58" s="387">
        <v>-3231990521</v>
      </c>
      <c r="R58" s="387"/>
      <c r="S58" s="387">
        <v>9413994594</v>
      </c>
      <c r="U58" s="404">
        <v>0.18708877421504103</v>
      </c>
    </row>
    <row r="59" spans="1:21" ht="18.75" x14ac:dyDescent="0.25">
      <c r="A59" s="341" t="s">
        <v>44</v>
      </c>
      <c r="C59" s="387">
        <v>0</v>
      </c>
      <c r="D59" s="387"/>
      <c r="E59" s="387">
        <v>1192669302</v>
      </c>
      <c r="F59" s="387"/>
      <c r="G59" s="387">
        <v>0</v>
      </c>
      <c r="H59" s="387"/>
      <c r="I59" s="387">
        <v>1192669302</v>
      </c>
      <c r="K59" s="404">
        <v>-1.7430983715822589E-2</v>
      </c>
      <c r="M59" s="387">
        <v>4949001660</v>
      </c>
      <c r="N59" s="387"/>
      <c r="O59" s="387">
        <v>3405573789</v>
      </c>
      <c r="P59" s="387"/>
      <c r="Q59" s="387">
        <v>-889920136</v>
      </c>
      <c r="R59" s="387"/>
      <c r="S59" s="387">
        <v>7464655313</v>
      </c>
      <c r="U59" s="404">
        <v>0.14834863123217162</v>
      </c>
    </row>
    <row r="60" spans="1:21" ht="18.75" x14ac:dyDescent="0.25">
      <c r="A60" s="342" t="s">
        <v>45</v>
      </c>
      <c r="C60" s="387">
        <v>0</v>
      </c>
      <c r="D60" s="387"/>
      <c r="E60" s="387">
        <v>402590250</v>
      </c>
      <c r="F60" s="387"/>
      <c r="G60" s="387">
        <v>0</v>
      </c>
      <c r="H60" s="387"/>
      <c r="I60" s="387">
        <v>402590250</v>
      </c>
      <c r="K60" s="404">
        <v>-5.8838976404701204E-3</v>
      </c>
      <c r="M60" s="387">
        <v>0</v>
      </c>
      <c r="N60" s="387"/>
      <c r="O60" s="387">
        <v>1793584565</v>
      </c>
      <c r="P60" s="387"/>
      <c r="Q60" s="387">
        <v>9780385945</v>
      </c>
      <c r="R60" s="387"/>
      <c r="S60" s="387">
        <v>11573970510</v>
      </c>
      <c r="U60" s="404">
        <v>0.23001499882919235</v>
      </c>
    </row>
    <row r="61" spans="1:21" ht="18.75" x14ac:dyDescent="0.25">
      <c r="A61" s="343" t="s">
        <v>46</v>
      </c>
      <c r="C61" s="387">
        <v>0</v>
      </c>
      <c r="D61" s="387"/>
      <c r="E61" s="387">
        <v>6865804634</v>
      </c>
      <c r="F61" s="387"/>
      <c r="G61" s="387">
        <v>0</v>
      </c>
      <c r="H61" s="387"/>
      <c r="I61" s="387">
        <v>6865804634</v>
      </c>
      <c r="K61" s="404">
        <v>-0.1003444362746525</v>
      </c>
      <c r="M61" s="387">
        <v>6877000000</v>
      </c>
      <c r="N61" s="387"/>
      <c r="O61" s="387">
        <v>-8045727654</v>
      </c>
      <c r="P61" s="387"/>
      <c r="Q61" s="387">
        <v>1443752298</v>
      </c>
      <c r="R61" s="387"/>
      <c r="S61" s="387">
        <v>275024644</v>
      </c>
      <c r="U61" s="404">
        <v>5.4656950363751221E-3</v>
      </c>
    </row>
    <row r="62" spans="1:21" ht="18.75" x14ac:dyDescent="0.25">
      <c r="A62" s="344" t="s">
        <v>194</v>
      </c>
      <c r="C62" s="387">
        <v>0</v>
      </c>
      <c r="D62" s="387"/>
      <c r="E62" s="387">
        <v>-2767435200</v>
      </c>
      <c r="F62" s="387"/>
      <c r="G62" s="387">
        <v>0</v>
      </c>
      <c r="H62" s="387"/>
      <c r="I62" s="387">
        <v>-2767435200</v>
      </c>
      <c r="K62" s="404">
        <v>4.0446348224861275E-2</v>
      </c>
      <c r="M62" s="387">
        <v>25544950900</v>
      </c>
      <c r="N62" s="387"/>
      <c r="O62" s="387">
        <v>-22034348039</v>
      </c>
      <c r="P62" s="387"/>
      <c r="Q62" s="387">
        <v>-37116984556</v>
      </c>
      <c r="R62" s="387"/>
      <c r="S62" s="387">
        <v>-33606381695</v>
      </c>
      <c r="U62" s="404">
        <v>-0.66787554362179002</v>
      </c>
    </row>
    <row r="63" spans="1:21" ht="18.75" x14ac:dyDescent="0.25">
      <c r="A63" s="345" t="s">
        <v>48</v>
      </c>
      <c r="C63" s="387">
        <v>0</v>
      </c>
      <c r="D63" s="387"/>
      <c r="E63" s="387">
        <v>3008333277</v>
      </c>
      <c r="F63" s="387"/>
      <c r="G63" s="387">
        <v>0</v>
      </c>
      <c r="H63" s="387"/>
      <c r="I63" s="387">
        <v>3008333277</v>
      </c>
      <c r="K63" s="404">
        <v>-4.3967098235210729E-2</v>
      </c>
      <c r="M63" s="387">
        <v>0</v>
      </c>
      <c r="N63" s="387"/>
      <c r="O63" s="387">
        <v>3210789393</v>
      </c>
      <c r="P63" s="387"/>
      <c r="Q63" s="387">
        <v>0</v>
      </c>
      <c r="R63" s="387"/>
      <c r="S63" s="387">
        <v>3210789393</v>
      </c>
      <c r="U63" s="404">
        <v>6.3809538639620939E-2</v>
      </c>
    </row>
    <row r="64" spans="1:21" ht="18.75" x14ac:dyDescent="0.25">
      <c r="A64" s="346" t="s">
        <v>195</v>
      </c>
      <c r="C64" s="387">
        <v>0</v>
      </c>
      <c r="D64" s="387"/>
      <c r="E64" s="387">
        <v>-4043892867</v>
      </c>
      <c r="F64" s="387"/>
      <c r="G64" s="387">
        <v>0</v>
      </c>
      <c r="H64" s="387"/>
      <c r="I64" s="387">
        <v>-4043892867</v>
      </c>
      <c r="K64" s="404">
        <v>5.910190745666407E-2</v>
      </c>
      <c r="M64" s="387">
        <v>21500000000</v>
      </c>
      <c r="N64" s="387"/>
      <c r="O64" s="387">
        <v>-25003257585</v>
      </c>
      <c r="P64" s="387"/>
      <c r="Q64" s="387">
        <v>194537726</v>
      </c>
      <c r="R64" s="387"/>
      <c r="S64" s="387">
        <v>-3308719859</v>
      </c>
      <c r="U64" s="404">
        <v>-6.5755757182589414E-2</v>
      </c>
    </row>
    <row r="65" spans="1:21" ht="18.75" x14ac:dyDescent="0.25">
      <c r="A65" s="347" t="s">
        <v>196</v>
      </c>
      <c r="C65" s="387">
        <v>9116724500</v>
      </c>
      <c r="D65" s="387"/>
      <c r="E65" s="387">
        <v>-8881230389</v>
      </c>
      <c r="F65" s="387"/>
      <c r="G65" s="387">
        <v>0</v>
      </c>
      <c r="H65" s="387"/>
      <c r="I65" s="387">
        <v>235494111</v>
      </c>
      <c r="K65" s="404">
        <v>-3.4417704950815593E-3</v>
      </c>
      <c r="M65" s="387">
        <v>9116724500</v>
      </c>
      <c r="N65" s="387"/>
      <c r="O65" s="387">
        <v>-20765608869</v>
      </c>
      <c r="P65" s="387"/>
      <c r="Q65" s="387">
        <v>-1904724829</v>
      </c>
      <c r="R65" s="387"/>
      <c r="S65" s="387">
        <v>-13553609198</v>
      </c>
      <c r="U65" s="404">
        <v>-0.26935729628097183</v>
      </c>
    </row>
    <row r="66" spans="1:21" ht="18.75" x14ac:dyDescent="0.25">
      <c r="A66" s="348" t="s">
        <v>143</v>
      </c>
      <c r="C66" s="387">
        <v>0</v>
      </c>
      <c r="D66" s="387"/>
      <c r="E66" s="387">
        <v>0</v>
      </c>
      <c r="F66" s="387"/>
      <c r="G66" s="387">
        <v>0</v>
      </c>
      <c r="H66" s="387"/>
      <c r="I66" s="387">
        <v>0</v>
      </c>
      <c r="K66" s="404">
        <v>0</v>
      </c>
      <c r="M66" s="387">
        <v>21284000000</v>
      </c>
      <c r="N66" s="387"/>
      <c r="O66" s="387">
        <v>0</v>
      </c>
      <c r="P66" s="387"/>
      <c r="Q66" s="387">
        <v>-29248400115</v>
      </c>
      <c r="R66" s="387"/>
      <c r="S66" s="387">
        <v>-7964400115</v>
      </c>
      <c r="U66" s="404">
        <v>-0.15828029642413047</v>
      </c>
    </row>
    <row r="67" spans="1:21" ht="18.75" x14ac:dyDescent="0.25">
      <c r="A67" s="349" t="s">
        <v>197</v>
      </c>
      <c r="C67" s="387">
        <v>0</v>
      </c>
      <c r="D67" s="387"/>
      <c r="E67" s="387">
        <v>0</v>
      </c>
      <c r="F67" s="387"/>
      <c r="G67" s="387">
        <v>0</v>
      </c>
      <c r="H67" s="387"/>
      <c r="I67" s="387">
        <v>0</v>
      </c>
      <c r="K67" s="404">
        <v>0</v>
      </c>
      <c r="M67" s="387">
        <v>0</v>
      </c>
      <c r="N67" s="387"/>
      <c r="O67" s="387">
        <v>0</v>
      </c>
      <c r="P67" s="387"/>
      <c r="Q67" s="387">
        <v>3312337540</v>
      </c>
      <c r="R67" s="387"/>
      <c r="S67" s="387">
        <v>3312337540</v>
      </c>
      <c r="U67" s="404">
        <v>6.5827653070889836E-2</v>
      </c>
    </row>
    <row r="68" spans="1:21" ht="18.75" x14ac:dyDescent="0.25">
      <c r="A68" s="350" t="s">
        <v>179</v>
      </c>
      <c r="C68" s="387">
        <v>0</v>
      </c>
      <c r="D68" s="387"/>
      <c r="E68" s="387">
        <v>0</v>
      </c>
      <c r="F68" s="387"/>
      <c r="G68" s="387">
        <v>0</v>
      </c>
      <c r="H68" s="387"/>
      <c r="I68" s="387">
        <v>0</v>
      </c>
      <c r="K68" s="404">
        <v>0</v>
      </c>
      <c r="M68" s="387">
        <v>0</v>
      </c>
      <c r="N68" s="387"/>
      <c r="O68" s="387">
        <v>0</v>
      </c>
      <c r="P68" s="387"/>
      <c r="Q68" s="387">
        <v>209906687</v>
      </c>
      <c r="R68" s="387"/>
      <c r="S68" s="387">
        <v>209906687</v>
      </c>
      <c r="U68" s="404">
        <v>4.1715750288830351E-3</v>
      </c>
    </row>
    <row r="69" spans="1:21" ht="37.5" x14ac:dyDescent="0.25">
      <c r="A69" s="351" t="s">
        <v>51</v>
      </c>
      <c r="C69" s="387">
        <v>0</v>
      </c>
      <c r="D69" s="387"/>
      <c r="E69" s="387">
        <v>-3321406668</v>
      </c>
      <c r="F69" s="387"/>
      <c r="G69" s="387">
        <v>2522029352</v>
      </c>
      <c r="H69" s="387"/>
      <c r="I69" s="387">
        <v>-799377316</v>
      </c>
      <c r="K69" s="404">
        <v>1.1682981153810203E-2</v>
      </c>
      <c r="M69" s="387">
        <v>150000000</v>
      </c>
      <c r="N69" s="387"/>
      <c r="O69" s="387">
        <v>5986876696</v>
      </c>
      <c r="P69" s="387"/>
      <c r="Q69" s="387">
        <v>2606292727</v>
      </c>
      <c r="R69" s="387"/>
      <c r="S69" s="387">
        <v>8743169423</v>
      </c>
      <c r="U69" s="404">
        <v>0.17375714780482671</v>
      </c>
    </row>
    <row r="70" spans="1:21" ht="18.75" x14ac:dyDescent="0.25">
      <c r="A70" s="352" t="s">
        <v>52</v>
      </c>
      <c r="C70" s="387">
        <v>0</v>
      </c>
      <c r="D70" s="387"/>
      <c r="E70" s="387">
        <v>-5390733150</v>
      </c>
      <c r="F70" s="387"/>
      <c r="G70" s="387">
        <v>0</v>
      </c>
      <c r="H70" s="387"/>
      <c r="I70" s="387">
        <v>-5390733150</v>
      </c>
      <c r="K70" s="404">
        <v>7.8786115813011023E-2</v>
      </c>
      <c r="M70" s="387">
        <v>0</v>
      </c>
      <c r="N70" s="387"/>
      <c r="O70" s="387">
        <v>-7335148695</v>
      </c>
      <c r="P70" s="387"/>
      <c r="Q70" s="387">
        <v>0</v>
      </c>
      <c r="R70" s="387"/>
      <c r="S70" s="387">
        <v>-7335148695</v>
      </c>
      <c r="U70" s="404">
        <v>-0.14577488486208151</v>
      </c>
    </row>
    <row r="71" spans="1:21" ht="18.75" x14ac:dyDescent="0.25">
      <c r="A71" s="353" t="s">
        <v>198</v>
      </c>
      <c r="C71" s="387">
        <v>0</v>
      </c>
      <c r="D71" s="387"/>
      <c r="E71" s="387">
        <v>0</v>
      </c>
      <c r="F71" s="387"/>
      <c r="G71" s="387">
        <v>0</v>
      </c>
      <c r="H71" s="387"/>
      <c r="I71" s="387">
        <v>0</v>
      </c>
      <c r="K71" s="404">
        <v>0</v>
      </c>
      <c r="M71" s="387">
        <v>27338</v>
      </c>
      <c r="N71" s="387"/>
      <c r="O71" s="387">
        <v>0</v>
      </c>
      <c r="P71" s="387"/>
      <c r="Q71" s="387">
        <v>0</v>
      </c>
      <c r="R71" s="387"/>
      <c r="S71" s="387">
        <v>27338</v>
      </c>
      <c r="U71" s="404">
        <v>5.4330102470534642E-7</v>
      </c>
    </row>
    <row r="72" spans="1:21" ht="37.5" x14ac:dyDescent="0.25">
      <c r="A72" s="354" t="s">
        <v>53</v>
      </c>
      <c r="C72" s="387">
        <v>0</v>
      </c>
      <c r="D72" s="387"/>
      <c r="E72" s="387">
        <v>2284498441</v>
      </c>
      <c r="F72" s="387"/>
      <c r="G72" s="387">
        <v>0</v>
      </c>
      <c r="H72" s="387"/>
      <c r="I72" s="387">
        <v>2284498441</v>
      </c>
      <c r="K72" s="404">
        <v>-3.3388178145540209E-2</v>
      </c>
      <c r="M72" s="387">
        <v>0</v>
      </c>
      <c r="N72" s="387"/>
      <c r="O72" s="387">
        <v>2194312131</v>
      </c>
      <c r="P72" s="387"/>
      <c r="Q72" s="387">
        <v>0</v>
      </c>
      <c r="R72" s="387"/>
      <c r="S72" s="387">
        <v>2194312131</v>
      </c>
      <c r="U72" s="404">
        <v>4.3608604480783977E-2</v>
      </c>
    </row>
    <row r="73" spans="1:21" ht="18.75" x14ac:dyDescent="0.25">
      <c r="A73" s="355" t="s">
        <v>180</v>
      </c>
      <c r="C73" s="387">
        <v>0</v>
      </c>
      <c r="D73" s="387"/>
      <c r="E73" s="387">
        <v>0</v>
      </c>
      <c r="F73" s="387"/>
      <c r="G73" s="387">
        <v>0</v>
      </c>
      <c r="H73" s="387"/>
      <c r="I73" s="387">
        <v>0</v>
      </c>
      <c r="K73" s="404">
        <v>0</v>
      </c>
      <c r="M73" s="387">
        <v>0</v>
      </c>
      <c r="N73" s="387"/>
      <c r="O73" s="387">
        <v>0</v>
      </c>
      <c r="P73" s="387"/>
      <c r="Q73" s="387">
        <v>57675133870</v>
      </c>
      <c r="R73" s="387"/>
      <c r="S73" s="387">
        <v>57675133870</v>
      </c>
      <c r="U73" s="404">
        <v>1.1462052575751347</v>
      </c>
    </row>
    <row r="74" spans="1:21" ht="18.75" x14ac:dyDescent="0.25">
      <c r="A74" s="356" t="s">
        <v>55</v>
      </c>
      <c r="C74" s="387">
        <v>0</v>
      </c>
      <c r="D74" s="387"/>
      <c r="E74" s="387">
        <v>-2920417038</v>
      </c>
      <c r="F74" s="387"/>
      <c r="G74" s="387">
        <v>0</v>
      </c>
      <c r="H74" s="387"/>
      <c r="I74" s="387">
        <v>-2920417038</v>
      </c>
      <c r="K74" s="404">
        <v>4.268219341893386E-2</v>
      </c>
      <c r="M74" s="387">
        <v>165849054</v>
      </c>
      <c r="N74" s="387"/>
      <c r="O74" s="387">
        <v>-9757834227</v>
      </c>
      <c r="P74" s="387"/>
      <c r="Q74" s="387">
        <v>0</v>
      </c>
      <c r="R74" s="387"/>
      <c r="S74" s="387">
        <v>-9591985173</v>
      </c>
      <c r="U74" s="404">
        <v>-0.1906260653101686</v>
      </c>
    </row>
    <row r="75" spans="1:21" ht="18.75" x14ac:dyDescent="0.25">
      <c r="A75" s="357" t="s">
        <v>56</v>
      </c>
      <c r="C75" s="387">
        <v>0</v>
      </c>
      <c r="D75" s="387"/>
      <c r="E75" s="387">
        <v>-11143424550</v>
      </c>
      <c r="F75" s="387"/>
      <c r="G75" s="387">
        <v>-303103340</v>
      </c>
      <c r="H75" s="387"/>
      <c r="I75" s="387">
        <v>-11446527890</v>
      </c>
      <c r="K75" s="404">
        <v>0.16729217471994523</v>
      </c>
      <c r="M75" s="387">
        <v>15046673152</v>
      </c>
      <c r="N75" s="387"/>
      <c r="O75" s="387">
        <v>-8699858884</v>
      </c>
      <c r="P75" s="387"/>
      <c r="Q75" s="387">
        <v>3211545035</v>
      </c>
      <c r="R75" s="387"/>
      <c r="S75" s="387">
        <v>9558359303</v>
      </c>
      <c r="U75" s="404">
        <v>0.18995780246622945</v>
      </c>
    </row>
    <row r="76" spans="1:21" ht="19.5" thickBot="1" x14ac:dyDescent="0.3">
      <c r="A76" s="358" t="s">
        <v>57</v>
      </c>
      <c r="C76" s="393">
        <f>SUM(C9:$C$75)</f>
        <v>9116724500</v>
      </c>
      <c r="D76" s="387"/>
      <c r="E76" s="393">
        <f>SUM(E9:$E$75)</f>
        <v>-74017496847</v>
      </c>
      <c r="F76" s="387"/>
      <c r="G76" s="393">
        <f>SUM(G9:$G$75)</f>
        <v>-3607487072</v>
      </c>
      <c r="H76" s="387"/>
      <c r="I76" s="393">
        <f>SUM(I9:$I$75)</f>
        <v>-68508259419</v>
      </c>
      <c r="K76" s="390">
        <f>SUM(K9:K75)</f>
        <v>1.0012552115908646</v>
      </c>
      <c r="M76" s="393">
        <f>SUM(M9:$M$75)</f>
        <v>335002215085</v>
      </c>
      <c r="N76" s="387"/>
      <c r="O76" s="393">
        <f>SUM(O9:$O$75)</f>
        <v>-304709187264</v>
      </c>
      <c r="P76" s="387"/>
      <c r="Q76" s="393">
        <f>SUM(Q9:$Q$75)</f>
        <v>18025311722</v>
      </c>
      <c r="R76" s="387"/>
      <c r="S76" s="393">
        <f>SUM(S9:$S$75)</f>
        <v>48318339543</v>
      </c>
      <c r="U76" s="390">
        <f>SUM(U9:U75)</f>
        <v>0.96025325136340434</v>
      </c>
    </row>
    <row r="77" spans="1:21" ht="19.5" thickTop="1" x14ac:dyDescent="0.25">
      <c r="C77" s="359"/>
      <c r="E77" s="360"/>
      <c r="G77" s="361"/>
      <c r="I77" s="362"/>
      <c r="K77" s="403"/>
      <c r="M77" s="359"/>
      <c r="S77" s="363"/>
      <c r="U77" s="403"/>
    </row>
    <row r="78" spans="1:21" x14ac:dyDescent="0.25">
      <c r="C78" s="396"/>
      <c r="D78" s="396"/>
      <c r="E78" s="396"/>
      <c r="F78" s="396"/>
      <c r="G78" s="396"/>
      <c r="H78" s="396"/>
      <c r="I78" s="396"/>
      <c r="J78" s="396"/>
      <c r="M78" s="396"/>
      <c r="N78" s="396"/>
      <c r="O78" s="396"/>
      <c r="P78" s="396"/>
      <c r="Q78" s="396"/>
      <c r="R78" s="396"/>
      <c r="S78" s="396"/>
    </row>
    <row r="80" spans="1:21" x14ac:dyDescent="0.25">
      <c r="M80" s="400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'1'!Print_Area</vt:lpstr>
      <vt:lpstr>'2'!Print_Area</vt:lpstr>
      <vt:lpstr>'4'!Print_Area</vt:lpstr>
      <vt:lpstr>'5'!Print_Area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dcterms:created xsi:type="dcterms:W3CDTF">2022-10-23T11:12:06Z</dcterms:created>
  <dcterms:modified xsi:type="dcterms:W3CDTF">2022-10-26T06:07:43Z</dcterms:modified>
</cp:coreProperties>
</file>