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1\"/>
    </mc:Choice>
  </mc:AlternateContent>
  <xr:revisionPtr revIDLastSave="0" documentId="13_ncr:1_{AEDBF1EB-D1D0-4F96-B367-2FA4DBBBA1E7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5" r:id="rId10"/>
    <sheet name="10" sheetId="16" r:id="rId11"/>
  </sheets>
  <definedNames>
    <definedName name="_xlnm.Print_Area" localSheetId="1">'1'!$A$1:$W$53</definedName>
    <definedName name="_xlnm.Print_Area" localSheetId="2">'2'!$A$1:$S$17</definedName>
    <definedName name="_xlnm.Print_Area" localSheetId="4">'4'!$A$1:$S$12</definedName>
    <definedName name="_xlnm.Print_Area" localSheetId="5">'5'!$A$1:$S$15</definedName>
    <definedName name="_xlnm.Print_Area" localSheetId="8">'8'!$A$1:$U$47</definedName>
    <definedName name="_xlnm.Print_Area" localSheetId="9">'9'!$A$1:$K$16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8" l="1"/>
  <c r="I10" i="8"/>
  <c r="G11" i="8"/>
  <c r="C14" i="16"/>
  <c r="E14" i="16"/>
  <c r="T47" i="13"/>
  <c r="C47" i="12"/>
  <c r="Q22" i="11"/>
  <c r="O22" i="11"/>
  <c r="M22" i="11"/>
  <c r="K22" i="11"/>
  <c r="I22" i="11"/>
  <c r="G22" i="11"/>
  <c r="E22" i="11"/>
  <c r="C22" i="11"/>
  <c r="S11" i="10"/>
  <c r="S10" i="10"/>
  <c r="S9" i="10"/>
  <c r="R16" i="10"/>
  <c r="S12" i="10"/>
  <c r="S13" i="10"/>
  <c r="M10" i="10"/>
  <c r="M11" i="10"/>
  <c r="M12" i="10"/>
  <c r="M13" i="10"/>
  <c r="M9" i="10"/>
  <c r="S10" i="9"/>
  <c r="S11" i="9" s="1"/>
  <c r="S9" i="9"/>
  <c r="M9" i="9"/>
  <c r="M11" i="9" s="1"/>
  <c r="Q11" i="9"/>
  <c r="O11" i="9"/>
  <c r="K11" i="9"/>
  <c r="I11" i="9"/>
  <c r="W50" i="2"/>
  <c r="U50" i="2"/>
  <c r="S50" i="2"/>
  <c r="Q50" i="2"/>
  <c r="O50" i="2"/>
  <c r="M50" i="2"/>
  <c r="L50" i="2"/>
  <c r="J50" i="2"/>
  <c r="I50" i="2"/>
  <c r="G50" i="2"/>
  <c r="E50" i="2"/>
  <c r="C50" i="2"/>
  <c r="I14" i="15" l="1"/>
  <c r="K13" i="15" s="1"/>
  <c r="E14" i="15"/>
  <c r="G13" i="15" s="1"/>
  <c r="U45" i="13"/>
  <c r="S45" i="13"/>
  <c r="Q45" i="13"/>
  <c r="O45" i="13"/>
  <c r="M45" i="13"/>
  <c r="K45" i="13"/>
  <c r="I45" i="13"/>
  <c r="G45" i="13"/>
  <c r="E45" i="13"/>
  <c r="C45" i="13"/>
  <c r="Q47" i="12"/>
  <c r="O47" i="12"/>
  <c r="M47" i="12"/>
  <c r="K47" i="12"/>
  <c r="I47" i="12"/>
  <c r="G47" i="12"/>
  <c r="E47" i="12"/>
  <c r="S14" i="10"/>
  <c r="Q14" i="10"/>
  <c r="O14" i="10"/>
  <c r="M14" i="10"/>
  <c r="K14" i="10"/>
  <c r="I14" i="10"/>
  <c r="E12" i="8"/>
  <c r="G10" i="8"/>
  <c r="I9" i="8"/>
  <c r="G9" i="8"/>
  <c r="I8" i="8"/>
  <c r="G8" i="8"/>
  <c r="S16" i="6"/>
  <c r="Q16" i="6"/>
  <c r="O16" i="6"/>
  <c r="M16" i="6"/>
  <c r="K16" i="6"/>
  <c r="G12" i="8" l="1"/>
  <c r="I12" i="8"/>
  <c r="G9" i="15"/>
  <c r="K9" i="15"/>
  <c r="G10" i="15"/>
  <c r="K10" i="15"/>
  <c r="G11" i="15"/>
  <c r="K11" i="15"/>
  <c r="G12" i="15"/>
  <c r="K12" i="15"/>
  <c r="K14" i="15" l="1"/>
  <c r="G14" i="15"/>
</calcChain>
</file>

<file path=xl/sharedStrings.xml><?xml version="1.0" encoding="utf-8"?>
<sst xmlns="http://schemas.openxmlformats.org/spreadsheetml/2006/main" count="375" uniqueCount="159">
  <si>
    <t>‫صندوق سرمايه گذاري رشد سامان</t>
  </si>
  <si>
    <t>‫صورت وضعیت پورتفوی</t>
  </si>
  <si>
    <t>‫برای ماه منتهی به 1401/09/30</t>
  </si>
  <si>
    <t>‫1- سرمایه گذاری ها</t>
  </si>
  <si>
    <t>‫1-1- سرمایه گذاری در سهام و حق تقدم سهام</t>
  </si>
  <si>
    <t>‫1401/08/30</t>
  </si>
  <si>
    <t>‫تغییرات طی دوره</t>
  </si>
  <si>
    <t>‫1401/09/30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</si>
  <si>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</si>
  <si>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</si>
  <si>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</si>
  <si>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</si>
  <si>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</si>
  <si>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</si>
  <si>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</si>
  <si>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</si>
  <si>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</si>
  <si>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</si>
  <si>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‫بانک سامان</t>
  </si>
  <si>
    <t>‫بانک سامان (تقدم)</t>
  </si>
  <si>
    <t>‫بيمه اتكايي آواي پارس70%تاديه</t>
  </si>
  <si>
    <t>‫بيمه اتكايي تهران رواك50%تاديه</t>
  </si>
  <si>
    <t>‫بيمه البرز</t>
  </si>
  <si>
    <t>‫تامين سرمايه كيميا</t>
  </si>
  <si>
    <t>‫تامين سرمايه نوين</t>
  </si>
  <si>
    <t>‫حمل و نقل ريلي پارسيان</t>
  </si>
  <si>
    <t>‫دارويي تامين</t>
  </si>
  <si>
    <t>‫سرمايه گذاري صدرتامين</t>
  </si>
  <si>
    <t>‫سرمايه گذاري غدير</t>
  </si>
  <si>
    <t>‫سرمايه گذاري ملي ايران</t>
  </si>
  <si>
    <t>‫سيمان خزر</t>
  </si>
  <si>
    <t>‫سينا دارو</t>
  </si>
  <si>
    <t>‫صنايع شيميايي كيمياگران امروز</t>
  </si>
  <si>
    <t>‫صنايع پتروشيمي خليج فارس</t>
  </si>
  <si>
    <t>‫صندوق بازنشستگي</t>
  </si>
  <si>
    <t>‫صنعتي زر ماكارون</t>
  </si>
  <si>
    <t>‫فولاد مباركه</t>
  </si>
  <si>
    <t>‫قطعات اتومبيل</t>
  </si>
  <si>
    <t>‫كوير تاير</t>
  </si>
  <si>
    <t>‫مخابرات</t>
  </si>
  <si>
    <t>‫ملي مس</t>
  </si>
  <si>
    <t>‫مپنا</t>
  </si>
  <si>
    <t>‫نفت اصفهان</t>
  </si>
  <si>
    <t>‫نفت بهران</t>
  </si>
  <si>
    <t>‫نفت تبريز</t>
  </si>
  <si>
    <t>‫نفت تهران</t>
  </si>
  <si>
    <t>‫نفت و گاز پارسیان</t>
  </si>
  <si>
    <t>‫پارس خزر</t>
  </si>
  <si>
    <t>‫پارس مينو</t>
  </si>
  <si>
    <t>‫پتروشیمی تامین</t>
  </si>
  <si>
    <t>‫پتروشیمی تامین (تقدم)</t>
  </si>
  <si>
    <t>‫پلي پروپيلن جم - جم پيلن</t>
  </si>
  <si>
    <t>‫پيشگامان فن آوري و دانش آراميس</t>
  </si>
  <si>
    <t>‫گروه اقتصادي كرمان خودرو</t>
  </si>
  <si>
    <t>‫گروه بهمن</t>
  </si>
  <si>
    <t>‫گروه توسعه ملي ايران</t>
  </si>
  <si>
    <t>‫جمع</t>
  </si>
  <si>
    <t>‫نام سهام</t>
  </si>
  <si>
    <t>‫تاریخ سررسید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</si>
  <si>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</si>
  <si>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</si>
  <si>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</si>
  <si>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</si>
  <si>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</si>
  <si>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</si>
  <si>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</si>
  <si>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</si>
  <si>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</si>
  <si>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</si>
  <si>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</si>
  <si>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‫279928792</t>
  </si>
  <si>
    <t>‫کوتاه مدت</t>
  </si>
  <si>
    <t>‫1400/03/13</t>
  </si>
  <si>
    <t>‫0</t>
  </si>
  <si>
    <t>‫سپرده بانکی نزد بانک سامان</t>
  </si>
  <si>
    <t>‫821-40-1792880-1</t>
  </si>
  <si>
    <t>‫جاري</t>
  </si>
  <si>
    <t>‫1392/12/25</t>
  </si>
  <si>
    <t>‫821-810-1792880-1</t>
  </si>
  <si>
    <t>‫1399/06/29</t>
  </si>
  <si>
    <t>‫821-819-1792880-1</t>
  </si>
  <si>
    <t>‫1392/11/24</t>
  </si>
  <si>
    <t>‫829-810-1792880-1</t>
  </si>
  <si>
    <t>‫1400/02/28</t>
  </si>
  <si>
    <t>‫سپرده بانکی نزد بانک صادرات</t>
  </si>
  <si>
    <t>‫0217334540004</t>
  </si>
  <si>
    <t>‫1401/06/05</t>
  </si>
  <si>
    <t>‫10</t>
  </si>
  <si>
    <t>‫‪۸۴۹-۸۱۰-۱۷۹۲۸۸۰-1‬</t>
  </si>
  <si>
    <t>‫1401/09/16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</si>
  <si>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</si>
  <si>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</si>
  <si>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</si>
  <si>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</si>
  <si>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</si>
  <si>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</si>
  <si>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</si>
  <si>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</si>
  <si>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</si>
  <si>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</si>
  <si>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</si>
  <si>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</si>
  <si>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</si>
  <si>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</si>
  <si>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</si>
  <si>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</si>
  <si>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</si>
  <si>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</si>
  <si>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</si>
  <si>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</si>
  <si>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</si>
  <si>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</si>
  <si>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</si>
  <si>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‫1401/09/28</t>
  </si>
  <si>
    <t>‫1401/07/30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</si>
  <si>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</si>
  <si>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</si>
  <si>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</si>
  <si>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</si>
  <si>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‫كوتاه مدت-0217334540004-صادرات</t>
  </si>
  <si>
    <t>‫1401/09/05</t>
  </si>
  <si>
    <t>‫-</t>
  </si>
  <si>
    <t>‫كوتاه مدت-1-1792880-810-821-سامان</t>
  </si>
  <si>
    <t>‫1401/09/01</t>
  </si>
  <si>
    <t>‫كوتاه مدت-1-1792880-810-829-سامان</t>
  </si>
  <si>
    <t>‫كوتاه مدت-1-1792880-819-821-سامان</t>
  </si>
  <si>
    <t>‫1401/09/11</t>
  </si>
  <si>
    <t>‫كوتاه مدت-279928792-تجارت</t>
  </si>
  <si>
    <t>‫سود(زیان) حاصل از فروش اوراق بهادار</t>
  </si>
  <si>
    <t>‫ارزش دفتری</t>
  </si>
  <si>
    <t>‫سود و زیان ناشی از فروش</t>
  </si>
  <si>
    <t>‫سرمايه گذاري معادن و فلزات</t>
  </si>
  <si>
    <t>‫پرداخت الكترونيك سامان كيش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</si>
  <si>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</si>
  <si>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</si>
  <si>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</si>
  <si>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</si>
  <si>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</si>
  <si>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</si>
  <si>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</si>
  <si>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</si>
  <si>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</si>
  <si>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‫بانك سامان</t>
  </si>
  <si>
    <t>‫نفت و گاز پارسيان</t>
  </si>
  <si>
    <t>‫پتروشيمي تامين</t>
  </si>
  <si>
    <t>‫پتروشيمي خليج فارس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</si>
  <si>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</si>
  <si>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</si>
  <si>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</si>
  <si>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</si>
  <si>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</si>
  <si>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تجارت</t>
  </si>
  <si>
    <t>‫سپرده بانکی کوتاه مدت - سامان</t>
  </si>
  <si>
    <t>‫سپرده بانکی کوتاه مدت - صادرات</t>
  </si>
  <si>
    <t>‫4-2- سایر درآمدها:</t>
  </si>
  <si>
    <t>‫واحدهاي سرمايه گذاري</t>
  </si>
  <si>
    <t>‫بانك تجارت</t>
  </si>
  <si>
    <t>سایر درآمدهای تنزیل سود دریافتنی سهام</t>
  </si>
  <si>
    <t>سایر درآمدهای تنزیل سود دریافتنی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</si>
</sst>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375">
    <font>
      <sz val="11"/>
      <color indexed="8"/>
      <name val="Calibri"/>
      <family val="2"/>
      <scheme val="minor"/>
    </font>
    <font>
      <sz val="12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8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b/>
      <u/>
      <sz val="16"/>
      <name val="B Nazanin"/>
    </font>
    <font>
      <b/>
      <u/>
      <sz val="16"/>
      <name val="B Nazanin"/>
    </font>
    <font>
      <b/>
      <u/>
      <sz val="16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b/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2"/>
      <name val="B Nazanin"/>
    </font>
    <font>
      <sz val="13"/>
      <color rgb="FF000000"/>
      <name val="B Nazanin"/>
      <charset val="178"/>
    </font>
    <font>
      <sz val="11"/>
      <color indexed="8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6">
    <xf numFmtId="0" fontId="0" fillId="0" borderId="0" xfId="0"/>
    <xf numFmtId="0" fontId="1" fillId="0" borderId="0" xfId="0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/>
    </xf>
    <xf numFmtId="37" fontId="19" fillId="0" borderId="1" xfId="0" applyNumberFormat="1" applyFont="1" applyBorder="1" applyAlignment="1">
      <alignment horizontal="center" vertical="center"/>
    </xf>
    <xf numFmtId="37" fontId="20" fillId="0" borderId="1" xfId="0" applyNumberFormat="1" applyFont="1" applyBorder="1" applyAlignment="1">
      <alignment horizontal="center" vertical="center"/>
    </xf>
    <xf numFmtId="37" fontId="21" fillId="0" borderId="1" xfId="0" applyNumberFormat="1" applyFont="1" applyBorder="1" applyAlignment="1">
      <alignment horizontal="center" vertical="center"/>
    </xf>
    <xf numFmtId="37" fontId="27" fillId="0" borderId="0" xfId="0" applyNumberFormat="1" applyFont="1" applyAlignment="1">
      <alignment horizontal="right" vertical="center" wrapText="1"/>
    </xf>
    <xf numFmtId="37" fontId="28" fillId="0" borderId="0" xfId="0" applyNumberFormat="1" applyFont="1" applyAlignment="1">
      <alignment horizontal="right" vertical="center" wrapText="1"/>
    </xf>
    <xf numFmtId="37" fontId="29" fillId="0" borderId="0" xfId="0" applyNumberFormat="1" applyFont="1" applyAlignment="1">
      <alignment horizontal="right" vertical="center" wrapText="1"/>
    </xf>
    <xf numFmtId="37" fontId="30" fillId="0" borderId="0" xfId="0" applyNumberFormat="1" applyFont="1" applyAlignment="1">
      <alignment horizontal="right" vertical="center" wrapText="1"/>
    </xf>
    <xf numFmtId="37" fontId="31" fillId="0" borderId="0" xfId="0" applyNumberFormat="1" applyFont="1" applyAlignment="1">
      <alignment horizontal="right" vertical="center" wrapText="1"/>
    </xf>
    <xf numFmtId="37" fontId="32" fillId="0" borderId="0" xfId="0" applyNumberFormat="1" applyFont="1" applyAlignment="1">
      <alignment horizontal="right" vertical="center" wrapText="1"/>
    </xf>
    <xf numFmtId="37" fontId="33" fillId="0" borderId="0" xfId="0" applyNumberFormat="1" applyFont="1" applyAlignment="1">
      <alignment horizontal="right" vertical="center" wrapText="1"/>
    </xf>
    <xf numFmtId="37" fontId="34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right" vertical="center" wrapText="1"/>
    </xf>
    <xf numFmtId="37" fontId="36" fillId="0" borderId="0" xfId="0" applyNumberFormat="1" applyFont="1" applyAlignment="1">
      <alignment horizontal="right" vertical="center" wrapText="1"/>
    </xf>
    <xf numFmtId="37" fontId="37" fillId="0" borderId="0" xfId="0" applyNumberFormat="1" applyFont="1" applyAlignment="1">
      <alignment horizontal="right" vertical="center" wrapText="1"/>
    </xf>
    <xf numFmtId="37" fontId="38" fillId="0" borderId="0" xfId="0" applyNumberFormat="1" applyFont="1" applyAlignment="1">
      <alignment horizontal="right" vertical="center" wrapText="1"/>
    </xf>
    <xf numFmtId="37" fontId="39" fillId="0" borderId="0" xfId="0" applyNumberFormat="1" applyFont="1" applyAlignment="1">
      <alignment horizontal="right" vertical="center" wrapText="1"/>
    </xf>
    <xf numFmtId="37" fontId="40" fillId="0" borderId="0" xfId="0" applyNumberFormat="1" applyFont="1" applyAlignment="1">
      <alignment horizontal="right" vertical="center" wrapText="1"/>
    </xf>
    <xf numFmtId="37" fontId="41" fillId="0" borderId="0" xfId="0" applyNumberFormat="1" applyFont="1" applyAlignment="1">
      <alignment horizontal="right" vertical="center" wrapText="1"/>
    </xf>
    <xf numFmtId="37" fontId="42" fillId="0" borderId="0" xfId="0" applyNumberFormat="1" applyFont="1" applyAlignment="1">
      <alignment horizontal="right" vertical="center" wrapText="1"/>
    </xf>
    <xf numFmtId="37" fontId="43" fillId="0" borderId="0" xfId="0" applyNumberFormat="1" applyFont="1" applyAlignment="1">
      <alignment horizontal="right" vertical="center" wrapText="1"/>
    </xf>
    <xf numFmtId="37" fontId="44" fillId="0" borderId="0" xfId="0" applyNumberFormat="1" applyFont="1" applyAlignment="1">
      <alignment horizontal="right" vertical="center" wrapText="1"/>
    </xf>
    <xf numFmtId="37" fontId="45" fillId="0" borderId="0" xfId="0" applyNumberFormat="1" applyFont="1" applyAlignment="1">
      <alignment horizontal="right" vertical="center" wrapText="1"/>
    </xf>
    <xf numFmtId="37" fontId="46" fillId="0" borderId="0" xfId="0" applyNumberFormat="1" applyFont="1" applyAlignment="1">
      <alignment horizontal="right" vertical="center" wrapText="1"/>
    </xf>
    <xf numFmtId="37" fontId="47" fillId="0" borderId="0" xfId="0" applyNumberFormat="1" applyFont="1" applyAlignment="1">
      <alignment horizontal="right" vertical="center" wrapText="1"/>
    </xf>
    <xf numFmtId="37" fontId="48" fillId="0" borderId="0" xfId="0" applyNumberFormat="1" applyFont="1" applyAlignment="1">
      <alignment horizontal="right" vertical="center" wrapText="1"/>
    </xf>
    <xf numFmtId="37" fontId="49" fillId="0" borderId="0" xfId="0" applyNumberFormat="1" applyFont="1" applyAlignment="1">
      <alignment horizontal="right" vertical="center" wrapText="1"/>
    </xf>
    <xf numFmtId="37" fontId="50" fillId="0" borderId="0" xfId="0" applyNumberFormat="1" applyFont="1" applyAlignment="1">
      <alignment horizontal="right" vertical="center" wrapText="1"/>
    </xf>
    <xf numFmtId="37" fontId="51" fillId="0" borderId="0" xfId="0" applyNumberFormat="1" applyFont="1" applyAlignment="1">
      <alignment horizontal="right" vertical="center" wrapText="1"/>
    </xf>
    <xf numFmtId="37" fontId="52" fillId="0" borderId="0" xfId="0" applyNumberFormat="1" applyFont="1" applyAlignment="1">
      <alignment horizontal="right" vertical="center" wrapText="1"/>
    </xf>
    <xf numFmtId="37" fontId="53" fillId="0" borderId="0" xfId="0" applyNumberFormat="1" applyFont="1" applyAlignment="1">
      <alignment horizontal="right" vertical="center" wrapText="1"/>
    </xf>
    <xf numFmtId="37" fontId="54" fillId="0" borderId="0" xfId="0" applyNumberFormat="1" applyFont="1" applyAlignment="1">
      <alignment horizontal="right" vertical="center" wrapText="1"/>
    </xf>
    <xf numFmtId="37" fontId="55" fillId="0" borderId="0" xfId="0" applyNumberFormat="1" applyFont="1" applyAlignment="1">
      <alignment horizontal="right" vertical="center" wrapText="1"/>
    </xf>
    <xf numFmtId="37" fontId="56" fillId="0" borderId="0" xfId="0" applyNumberFormat="1" applyFont="1" applyAlignment="1">
      <alignment horizontal="right" vertical="center" wrapText="1"/>
    </xf>
    <xf numFmtId="37" fontId="57" fillId="0" borderId="0" xfId="0" applyNumberFormat="1" applyFont="1" applyAlignment="1">
      <alignment horizontal="right" vertical="center" wrapText="1"/>
    </xf>
    <xf numFmtId="37" fontId="58" fillId="0" borderId="0" xfId="0" applyNumberFormat="1" applyFont="1" applyAlignment="1">
      <alignment horizontal="right" vertical="center" wrapText="1"/>
    </xf>
    <xf numFmtId="37" fontId="59" fillId="0" borderId="0" xfId="0" applyNumberFormat="1" applyFont="1" applyAlignment="1">
      <alignment horizontal="right" vertical="center" wrapText="1"/>
    </xf>
    <xf numFmtId="37" fontId="60" fillId="0" borderId="0" xfId="0" applyNumberFormat="1" applyFont="1" applyAlignment="1">
      <alignment horizontal="right" vertical="center" wrapText="1"/>
    </xf>
    <xf numFmtId="37" fontId="61" fillId="0" borderId="0" xfId="0" applyNumberFormat="1" applyFont="1" applyAlignment="1">
      <alignment horizontal="right" vertical="center" wrapText="1"/>
    </xf>
    <xf numFmtId="37" fontId="62" fillId="0" borderId="0" xfId="0" applyNumberFormat="1" applyFont="1" applyAlignment="1">
      <alignment horizontal="right" vertical="center" wrapText="1"/>
    </xf>
    <xf numFmtId="37" fontId="63" fillId="0" borderId="0" xfId="0" applyNumberFormat="1" applyFont="1" applyAlignment="1">
      <alignment horizontal="right" vertical="center" wrapText="1"/>
    </xf>
    <xf numFmtId="37" fontId="64" fillId="0" borderId="0" xfId="0" applyNumberFormat="1" applyFont="1" applyAlignment="1">
      <alignment horizontal="right" vertical="center" wrapText="1"/>
    </xf>
    <xf numFmtId="37" fontId="65" fillId="0" borderId="0" xfId="0" applyNumberFormat="1" applyFont="1" applyAlignment="1">
      <alignment horizontal="right" vertical="center" wrapText="1"/>
    </xf>
    <xf numFmtId="37" fontId="66" fillId="0" borderId="3" xfId="0" applyNumberFormat="1" applyFont="1" applyBorder="1" applyAlignment="1">
      <alignment horizontal="center" vertical="center"/>
    </xf>
    <xf numFmtId="37" fontId="78" fillId="0" borderId="4" xfId="0" applyNumberFormat="1" applyFont="1" applyBorder="1" applyAlignment="1">
      <alignment horizontal="center" vertical="center"/>
    </xf>
    <xf numFmtId="37" fontId="84" fillId="0" borderId="1" xfId="0" applyNumberFormat="1" applyFont="1" applyBorder="1" applyAlignment="1">
      <alignment horizontal="center" vertical="center"/>
    </xf>
    <xf numFmtId="37" fontId="87" fillId="0" borderId="1" xfId="0" applyNumberFormat="1" applyFont="1" applyBorder="1" applyAlignment="1">
      <alignment horizontal="center" vertical="center"/>
    </xf>
    <xf numFmtId="37" fontId="88" fillId="0" borderId="1" xfId="0" applyNumberFormat="1" applyFont="1" applyBorder="1" applyAlignment="1">
      <alignment horizontal="center" vertical="center"/>
    </xf>
    <xf numFmtId="37" fontId="89" fillId="0" borderId="1" xfId="0" applyNumberFormat="1" applyFont="1" applyBorder="1" applyAlignment="1">
      <alignment horizontal="center" vertical="center"/>
    </xf>
    <xf numFmtId="37" fontId="90" fillId="0" borderId="1" xfId="0" applyNumberFormat="1" applyFont="1" applyBorder="1" applyAlignment="1">
      <alignment horizontal="center" vertical="center" wrapText="1"/>
    </xf>
    <xf numFmtId="37" fontId="91" fillId="0" borderId="1" xfId="0" applyNumberFormat="1" applyFont="1" applyBorder="1" applyAlignment="1">
      <alignment horizontal="center" vertical="center" wrapText="1"/>
    </xf>
    <xf numFmtId="37" fontId="92" fillId="0" borderId="1" xfId="0" applyNumberFormat="1" applyFont="1" applyBorder="1" applyAlignment="1">
      <alignment horizontal="center" vertical="center"/>
    </xf>
    <xf numFmtId="37" fontId="93" fillId="0" borderId="1" xfId="0" applyNumberFormat="1" applyFont="1" applyBorder="1" applyAlignment="1">
      <alignment horizontal="center" vertical="center"/>
    </xf>
    <xf numFmtId="37" fontId="94" fillId="0" borderId="1" xfId="0" applyNumberFormat="1" applyFont="1" applyBorder="1" applyAlignment="1">
      <alignment horizontal="center" vertical="center"/>
    </xf>
    <xf numFmtId="37" fontId="95" fillId="0" borderId="1" xfId="0" applyNumberFormat="1" applyFont="1" applyBorder="1" applyAlignment="1">
      <alignment horizontal="center" vertical="center"/>
    </xf>
    <xf numFmtId="37" fontId="96" fillId="0" borderId="1" xfId="0" applyNumberFormat="1" applyFont="1" applyBorder="1" applyAlignment="1">
      <alignment horizontal="center" vertical="center" wrapText="1"/>
    </xf>
    <xf numFmtId="37" fontId="97" fillId="0" borderId="0" xfId="0" applyNumberFormat="1" applyFont="1" applyAlignment="1">
      <alignment horizontal="right" vertical="center" wrapText="1"/>
    </xf>
    <xf numFmtId="37" fontId="98" fillId="0" borderId="0" xfId="0" applyNumberFormat="1" applyFont="1" applyAlignment="1">
      <alignment horizontal="center" vertical="center" wrapText="1"/>
    </xf>
    <xf numFmtId="37" fontId="99" fillId="0" borderId="0" xfId="0" applyNumberFormat="1" applyFont="1" applyAlignment="1">
      <alignment horizontal="right" vertical="center" wrapText="1"/>
    </xf>
    <xf numFmtId="37" fontId="100" fillId="0" borderId="0" xfId="0" applyNumberFormat="1" applyFont="1" applyAlignment="1">
      <alignment horizontal="center" vertical="center" wrapText="1"/>
    </xf>
    <xf numFmtId="37" fontId="101" fillId="0" borderId="0" xfId="0" applyNumberFormat="1" applyFont="1" applyAlignment="1">
      <alignment horizontal="right" vertical="center" wrapText="1"/>
    </xf>
    <xf numFmtId="37" fontId="102" fillId="0" borderId="0" xfId="0" applyNumberFormat="1" applyFont="1" applyAlignment="1">
      <alignment horizontal="center" vertical="center" wrapText="1"/>
    </xf>
    <xf numFmtId="37" fontId="103" fillId="0" borderId="0" xfId="0" applyNumberFormat="1" applyFont="1" applyAlignment="1">
      <alignment horizontal="right" vertical="center" wrapText="1"/>
    </xf>
    <xf numFmtId="37" fontId="104" fillId="0" borderId="0" xfId="0" applyNumberFormat="1" applyFont="1" applyAlignment="1">
      <alignment horizontal="center" vertical="center" wrapText="1"/>
    </xf>
    <xf numFmtId="37" fontId="105" fillId="0" borderId="0" xfId="0" applyNumberFormat="1" applyFont="1" applyAlignment="1">
      <alignment horizontal="right" vertical="center" wrapText="1"/>
    </xf>
    <xf numFmtId="37" fontId="106" fillId="0" borderId="0" xfId="0" applyNumberFormat="1" applyFont="1" applyAlignment="1">
      <alignment horizontal="center" vertical="center" wrapText="1"/>
    </xf>
    <xf numFmtId="37" fontId="107" fillId="0" borderId="0" xfId="0" applyNumberFormat="1" applyFont="1" applyAlignment="1">
      <alignment horizontal="right" vertical="center" wrapText="1"/>
    </xf>
    <xf numFmtId="37" fontId="108" fillId="0" borderId="0" xfId="0" applyNumberFormat="1" applyFont="1" applyAlignment="1">
      <alignment horizontal="center" vertical="center" wrapText="1"/>
    </xf>
    <xf numFmtId="37" fontId="109" fillId="0" borderId="0" xfId="0" applyNumberFormat="1" applyFont="1" applyAlignment="1">
      <alignment horizontal="right" vertical="center" wrapText="1"/>
    </xf>
    <xf numFmtId="37" fontId="110" fillId="0" borderId="0" xfId="0" applyNumberFormat="1" applyFont="1" applyAlignment="1">
      <alignment horizontal="center" vertical="center" wrapText="1"/>
    </xf>
    <xf numFmtId="37" fontId="111" fillId="0" borderId="3" xfId="0" applyNumberFormat="1" applyFont="1" applyBorder="1" applyAlignment="1">
      <alignment horizontal="center" vertical="center"/>
    </xf>
    <xf numFmtId="37" fontId="112" fillId="0" borderId="4" xfId="0" applyNumberFormat="1" applyFont="1" applyBorder="1" applyAlignment="1">
      <alignment horizontal="center" vertical="center"/>
    </xf>
    <xf numFmtId="37" fontId="113" fillId="0" borderId="4" xfId="0" applyNumberFormat="1" applyFont="1" applyBorder="1" applyAlignment="1">
      <alignment horizontal="center" vertical="center"/>
    </xf>
    <xf numFmtId="37" fontId="114" fillId="0" borderId="4" xfId="0" applyNumberFormat="1" applyFont="1" applyBorder="1" applyAlignment="1">
      <alignment horizontal="center" vertical="center"/>
    </xf>
    <xf numFmtId="37" fontId="115" fillId="0" borderId="4" xfId="0" applyNumberFormat="1" applyFont="1" applyBorder="1" applyAlignment="1">
      <alignment horizontal="center" vertical="center"/>
    </xf>
    <xf numFmtId="37" fontId="120" fillId="0" borderId="1" xfId="0" applyNumberFormat="1" applyFont="1" applyBorder="1" applyAlignment="1">
      <alignment horizontal="center" vertical="center"/>
    </xf>
    <xf numFmtId="37" fontId="121" fillId="0" borderId="1" xfId="0" applyNumberFormat="1" applyFont="1" applyBorder="1" applyAlignment="1">
      <alignment horizontal="center" vertical="center"/>
    </xf>
    <xf numFmtId="37" fontId="122" fillId="0" borderId="1" xfId="0" applyNumberFormat="1" applyFont="1" applyBorder="1" applyAlignment="1">
      <alignment horizontal="center" vertical="center"/>
    </xf>
    <xf numFmtId="37" fontId="123" fillId="0" borderId="1" xfId="0" applyNumberFormat="1" applyFont="1" applyBorder="1" applyAlignment="1">
      <alignment horizontal="center" vertical="center" wrapText="1"/>
    </xf>
    <xf numFmtId="37" fontId="124" fillId="0" borderId="1" xfId="0" applyNumberFormat="1" applyFont="1" applyBorder="1" applyAlignment="1">
      <alignment horizontal="center" vertical="center" wrapText="1"/>
    </xf>
    <xf numFmtId="37" fontId="125" fillId="0" borderId="0" xfId="0" applyNumberFormat="1" applyFont="1" applyAlignment="1">
      <alignment horizontal="right" vertical="center"/>
    </xf>
    <xf numFmtId="37" fontId="126" fillId="0" borderId="0" xfId="0" applyNumberFormat="1" applyFont="1" applyAlignment="1">
      <alignment horizontal="right" vertical="center"/>
    </xf>
    <xf numFmtId="37" fontId="127" fillId="0" borderId="0" xfId="0" applyNumberFormat="1" applyFont="1" applyAlignment="1">
      <alignment horizontal="right" vertical="center"/>
    </xf>
    <xf numFmtId="37" fontId="128" fillId="0" borderId="0" xfId="0" applyNumberFormat="1" applyFont="1" applyAlignment="1">
      <alignment horizontal="right" vertical="center"/>
    </xf>
    <xf numFmtId="37" fontId="129" fillId="0" borderId="1" xfId="0" applyNumberFormat="1" applyFont="1" applyBorder="1" applyAlignment="1">
      <alignment horizontal="center" vertical="center"/>
    </xf>
    <xf numFmtId="37" fontId="130" fillId="0" borderId="4" xfId="0" applyNumberFormat="1" applyFont="1" applyBorder="1" applyAlignment="1">
      <alignment horizontal="center" vertical="center"/>
    </xf>
    <xf numFmtId="37" fontId="131" fillId="0" borderId="4" xfId="0" applyNumberFormat="1" applyFont="1" applyBorder="1" applyAlignment="1">
      <alignment horizontal="center" vertical="center"/>
    </xf>
    <xf numFmtId="37" fontId="132" fillId="0" borderId="4" xfId="0" applyNumberFormat="1" applyFont="1" applyBorder="1" applyAlignment="1">
      <alignment horizontal="center" vertical="center"/>
    </xf>
    <xf numFmtId="37" fontId="140" fillId="0" borderId="1" xfId="0" applyNumberFormat="1" applyFont="1" applyBorder="1" applyAlignment="1">
      <alignment horizontal="center" vertical="center"/>
    </xf>
    <xf numFmtId="37" fontId="141" fillId="0" borderId="1" xfId="0" applyNumberFormat="1" applyFont="1" applyBorder="1" applyAlignment="1">
      <alignment horizontal="center" vertical="center" wrapText="1"/>
    </xf>
    <xf numFmtId="37" fontId="142" fillId="0" borderId="1" xfId="0" applyNumberFormat="1" applyFont="1" applyBorder="1" applyAlignment="1">
      <alignment horizontal="center" vertical="center" wrapText="1"/>
    </xf>
    <xf numFmtId="37" fontId="143" fillId="0" borderId="1" xfId="0" applyNumberFormat="1" applyFont="1" applyBorder="1" applyAlignment="1">
      <alignment horizontal="center" vertical="center" wrapText="1"/>
    </xf>
    <xf numFmtId="37" fontId="144" fillId="0" borderId="1" xfId="0" applyNumberFormat="1" applyFont="1" applyBorder="1" applyAlignment="1">
      <alignment horizontal="center" vertical="center" wrapText="1"/>
    </xf>
    <xf numFmtId="37" fontId="145" fillId="0" borderId="1" xfId="0" applyNumberFormat="1" applyFont="1" applyBorder="1" applyAlignment="1">
      <alignment horizontal="center" vertical="center" wrapText="1"/>
    </xf>
    <xf numFmtId="37" fontId="146" fillId="0" borderId="1" xfId="0" applyNumberFormat="1" applyFont="1" applyBorder="1" applyAlignment="1">
      <alignment horizontal="center" vertical="center" wrapText="1"/>
    </xf>
    <xf numFmtId="37" fontId="147" fillId="0" borderId="1" xfId="0" applyNumberFormat="1" applyFont="1" applyBorder="1" applyAlignment="1">
      <alignment horizontal="center" vertical="center" wrapText="1"/>
    </xf>
    <xf numFmtId="37" fontId="148" fillId="0" borderId="1" xfId="0" applyNumberFormat="1" applyFont="1" applyBorder="1" applyAlignment="1">
      <alignment horizontal="center" vertical="center" wrapText="1"/>
    </xf>
    <xf numFmtId="37" fontId="149" fillId="0" borderId="1" xfId="0" applyNumberFormat="1" applyFont="1" applyBorder="1" applyAlignment="1">
      <alignment horizontal="center" vertical="center" wrapText="1"/>
    </xf>
    <xf numFmtId="37" fontId="150" fillId="0" borderId="0" xfId="0" applyNumberFormat="1" applyFont="1" applyAlignment="1">
      <alignment horizontal="center" vertical="center" wrapText="1"/>
    </xf>
    <xf numFmtId="37" fontId="151" fillId="0" borderId="0" xfId="0" applyNumberFormat="1" applyFont="1" applyAlignment="1">
      <alignment horizontal="center" vertical="center" wrapText="1"/>
    </xf>
    <xf numFmtId="37" fontId="152" fillId="0" borderId="3" xfId="0" applyNumberFormat="1" applyFont="1" applyBorder="1" applyAlignment="1">
      <alignment horizontal="center" vertical="center"/>
    </xf>
    <xf numFmtId="37" fontId="153" fillId="0" borderId="4" xfId="0" applyNumberFormat="1" applyFont="1" applyBorder="1" applyAlignment="1">
      <alignment horizontal="center" vertical="center"/>
    </xf>
    <xf numFmtId="37" fontId="154" fillId="0" borderId="4" xfId="0" applyNumberFormat="1" applyFont="1" applyBorder="1" applyAlignment="1">
      <alignment horizontal="center" vertical="center"/>
    </xf>
    <xf numFmtId="37" fontId="155" fillId="0" borderId="4" xfId="0" applyNumberFormat="1" applyFont="1" applyBorder="1" applyAlignment="1">
      <alignment horizontal="center" vertical="center"/>
    </xf>
    <xf numFmtId="37" fontId="156" fillId="0" borderId="4" xfId="0" applyNumberFormat="1" applyFont="1" applyBorder="1" applyAlignment="1">
      <alignment horizontal="center" vertical="center"/>
    </xf>
    <xf numFmtId="37" fontId="163" fillId="0" borderId="0" xfId="0" applyNumberFormat="1" applyFont="1" applyAlignment="1">
      <alignment horizontal="center" vertical="center"/>
    </xf>
    <xf numFmtId="37" fontId="164" fillId="0" borderId="1" xfId="0" applyNumberFormat="1" applyFont="1" applyBorder="1" applyAlignment="1">
      <alignment horizontal="center" vertical="center" wrapText="1"/>
    </xf>
    <xf numFmtId="37" fontId="165" fillId="0" borderId="1" xfId="0" applyNumberFormat="1" applyFont="1" applyBorder="1" applyAlignment="1">
      <alignment horizontal="center" vertical="center" wrapText="1"/>
    </xf>
    <xf numFmtId="37" fontId="166" fillId="0" borderId="1" xfId="0" applyNumberFormat="1" applyFont="1" applyBorder="1" applyAlignment="1">
      <alignment horizontal="center" vertical="center" wrapText="1"/>
    </xf>
    <xf numFmtId="37" fontId="167" fillId="0" borderId="1" xfId="0" applyNumberFormat="1" applyFont="1" applyBorder="1" applyAlignment="1">
      <alignment horizontal="center" vertical="center" wrapText="1"/>
    </xf>
    <xf numFmtId="37" fontId="168" fillId="0" borderId="1" xfId="0" applyNumberFormat="1" applyFont="1" applyBorder="1" applyAlignment="1">
      <alignment horizontal="center" vertical="center" wrapText="1"/>
    </xf>
    <xf numFmtId="37" fontId="169" fillId="0" borderId="1" xfId="0" applyNumberFormat="1" applyFont="1" applyBorder="1" applyAlignment="1">
      <alignment horizontal="center" vertical="center" wrapText="1"/>
    </xf>
    <xf numFmtId="37" fontId="170" fillId="0" borderId="1" xfId="0" applyNumberFormat="1" applyFont="1" applyBorder="1" applyAlignment="1">
      <alignment horizontal="center" vertical="center" wrapText="1"/>
    </xf>
    <xf numFmtId="37" fontId="171" fillId="0" borderId="1" xfId="0" applyNumberFormat="1" applyFont="1" applyBorder="1" applyAlignment="1">
      <alignment horizontal="center" vertical="center" wrapText="1"/>
    </xf>
    <xf numFmtId="37" fontId="172" fillId="0" borderId="1" xfId="0" applyNumberFormat="1" applyFont="1" applyBorder="1" applyAlignment="1">
      <alignment horizontal="center" vertical="center" wrapText="1"/>
    </xf>
    <xf numFmtId="37" fontId="173" fillId="0" borderId="0" xfId="0" applyNumberFormat="1" applyFont="1" applyAlignment="1">
      <alignment horizontal="center" vertical="center" wrapText="1"/>
    </xf>
    <xf numFmtId="37" fontId="174" fillId="0" borderId="0" xfId="0" applyNumberFormat="1" applyFont="1" applyAlignment="1">
      <alignment horizontal="center" vertical="center" wrapText="1"/>
    </xf>
    <xf numFmtId="37" fontId="175" fillId="0" borderId="0" xfId="0" applyNumberFormat="1" applyFont="1" applyAlignment="1">
      <alignment horizontal="center" vertical="center" wrapText="1"/>
    </xf>
    <xf numFmtId="37" fontId="176" fillId="0" borderId="0" xfId="0" applyNumberFormat="1" applyFont="1" applyAlignment="1">
      <alignment horizontal="center" vertical="center" wrapText="1"/>
    </xf>
    <xf numFmtId="37" fontId="177" fillId="0" borderId="0" xfId="0" applyNumberFormat="1" applyFont="1" applyAlignment="1">
      <alignment horizontal="center" vertical="center" wrapText="1"/>
    </xf>
    <xf numFmtId="37" fontId="178" fillId="0" borderId="3" xfId="0" applyNumberFormat="1" applyFont="1" applyBorder="1" applyAlignment="1">
      <alignment horizontal="center" vertical="center"/>
    </xf>
    <xf numFmtId="37" fontId="179" fillId="0" borderId="4" xfId="0" applyNumberFormat="1" applyFont="1" applyBorder="1" applyAlignment="1">
      <alignment horizontal="center" vertical="center"/>
    </xf>
    <xf numFmtId="37" fontId="180" fillId="0" borderId="4" xfId="0" applyNumberFormat="1" applyFont="1" applyBorder="1" applyAlignment="1">
      <alignment horizontal="center" vertical="center"/>
    </xf>
    <xf numFmtId="37" fontId="181" fillId="0" borderId="4" xfId="0" applyNumberFormat="1" applyFont="1" applyBorder="1" applyAlignment="1">
      <alignment horizontal="center" vertical="center"/>
    </xf>
    <xf numFmtId="37" fontId="182" fillId="0" borderId="4" xfId="0" applyNumberFormat="1" applyFont="1" applyBorder="1" applyAlignment="1">
      <alignment horizontal="center" vertical="center"/>
    </xf>
    <xf numFmtId="37" fontId="189" fillId="0" borderId="0" xfId="0" applyNumberFormat="1" applyFont="1" applyAlignment="1">
      <alignment horizontal="center" vertical="center"/>
    </xf>
    <xf numFmtId="37" fontId="190" fillId="0" borderId="1" xfId="0" applyNumberFormat="1" applyFont="1" applyBorder="1" applyAlignment="1">
      <alignment horizontal="center" vertical="center" wrapText="1"/>
    </xf>
    <xf numFmtId="37" fontId="191" fillId="0" borderId="1" xfId="0" applyNumberFormat="1" applyFont="1" applyBorder="1" applyAlignment="1">
      <alignment horizontal="center" vertical="center" wrapText="1"/>
    </xf>
    <xf numFmtId="37" fontId="192" fillId="0" borderId="1" xfId="0" applyNumberFormat="1" applyFont="1" applyBorder="1" applyAlignment="1">
      <alignment horizontal="center" vertical="center" wrapText="1"/>
    </xf>
    <xf numFmtId="37" fontId="193" fillId="0" borderId="1" xfId="0" applyNumberFormat="1" applyFont="1" applyBorder="1" applyAlignment="1">
      <alignment horizontal="center" vertical="center" wrapText="1"/>
    </xf>
    <xf numFmtId="37" fontId="194" fillId="0" borderId="1" xfId="0" applyNumberFormat="1" applyFont="1" applyBorder="1" applyAlignment="1">
      <alignment horizontal="center" vertical="center" wrapText="1"/>
    </xf>
    <xf numFmtId="37" fontId="195" fillId="0" borderId="1" xfId="0" applyNumberFormat="1" applyFont="1" applyBorder="1" applyAlignment="1">
      <alignment horizontal="center" vertical="center" wrapText="1"/>
    </xf>
    <xf numFmtId="37" fontId="196" fillId="0" borderId="1" xfId="0" applyNumberFormat="1" applyFont="1" applyBorder="1" applyAlignment="1">
      <alignment horizontal="center" vertical="center" wrapText="1"/>
    </xf>
    <xf numFmtId="37" fontId="197" fillId="0" borderId="1" xfId="0" applyNumberFormat="1" applyFont="1" applyBorder="1" applyAlignment="1">
      <alignment horizontal="center" vertical="center" wrapText="1"/>
    </xf>
    <xf numFmtId="37" fontId="198" fillId="0" borderId="0" xfId="0" applyNumberFormat="1" applyFont="1" applyAlignment="1">
      <alignment horizontal="center" vertical="center" wrapText="1"/>
    </xf>
    <xf numFmtId="37" fontId="199" fillId="0" borderId="0" xfId="0" applyNumberFormat="1" applyFont="1" applyAlignment="1">
      <alignment horizontal="center" vertical="center" wrapText="1"/>
    </xf>
    <xf numFmtId="37" fontId="200" fillId="0" borderId="0" xfId="0" applyNumberFormat="1" applyFont="1" applyAlignment="1">
      <alignment horizontal="center" vertical="center" wrapText="1"/>
    </xf>
    <xf numFmtId="37" fontId="201" fillId="0" borderId="0" xfId="0" applyNumberFormat="1" applyFont="1" applyAlignment="1">
      <alignment horizontal="center" vertical="center" wrapText="1"/>
    </xf>
    <xf numFmtId="37" fontId="202" fillId="0" borderId="0" xfId="0" applyNumberFormat="1" applyFont="1" applyAlignment="1">
      <alignment horizontal="center" vertical="center" wrapText="1"/>
    </xf>
    <xf numFmtId="37" fontId="203" fillId="0" borderId="0" xfId="0" applyNumberFormat="1" applyFont="1" applyAlignment="1">
      <alignment horizontal="center" vertical="center" wrapText="1"/>
    </xf>
    <xf numFmtId="37" fontId="204" fillId="0" borderId="0" xfId="0" applyNumberFormat="1" applyFont="1" applyAlignment="1">
      <alignment horizontal="center" vertical="center" wrapText="1"/>
    </xf>
    <xf numFmtId="37" fontId="205" fillId="0" borderId="0" xfId="0" applyNumberFormat="1" applyFont="1" applyAlignment="1">
      <alignment horizontal="center" vertical="center" wrapText="1"/>
    </xf>
    <xf numFmtId="37" fontId="206" fillId="0" borderId="0" xfId="0" applyNumberFormat="1" applyFont="1" applyAlignment="1">
      <alignment horizontal="center" vertical="center" wrapText="1"/>
    </xf>
    <xf numFmtId="37" fontId="207" fillId="0" borderId="0" xfId="0" applyNumberFormat="1" applyFont="1" applyAlignment="1">
      <alignment horizontal="center" vertical="center" wrapText="1"/>
    </xf>
    <xf numFmtId="37" fontId="208" fillId="0" borderId="0" xfId="0" applyNumberFormat="1" applyFont="1" applyAlignment="1">
      <alignment horizontal="center" vertical="center" wrapText="1"/>
    </xf>
    <xf numFmtId="37" fontId="209" fillId="0" borderId="0" xfId="0" applyNumberFormat="1" applyFont="1" applyAlignment="1">
      <alignment horizontal="center" vertical="center" wrapText="1"/>
    </xf>
    <xf numFmtId="37" fontId="210" fillId="0" borderId="0" xfId="0" applyNumberFormat="1" applyFont="1" applyAlignment="1">
      <alignment horizontal="center" vertical="center" wrapText="1"/>
    </xf>
    <xf numFmtId="37" fontId="211" fillId="0" borderId="3" xfId="0" applyNumberFormat="1" applyFont="1" applyBorder="1" applyAlignment="1">
      <alignment horizontal="center" vertical="center"/>
    </xf>
    <xf numFmtId="37" fontId="212" fillId="0" borderId="4" xfId="0" applyNumberFormat="1" applyFont="1" applyBorder="1" applyAlignment="1">
      <alignment horizontal="center" vertical="center"/>
    </xf>
    <xf numFmtId="37" fontId="213" fillId="0" borderId="4" xfId="0" applyNumberFormat="1" applyFont="1" applyBorder="1" applyAlignment="1">
      <alignment horizontal="center" vertical="center"/>
    </xf>
    <xf numFmtId="37" fontId="214" fillId="0" borderId="4" xfId="0" applyNumberFormat="1" applyFont="1" applyBorder="1" applyAlignment="1">
      <alignment horizontal="center" vertical="center"/>
    </xf>
    <xf numFmtId="37" fontId="215" fillId="0" borderId="4" xfId="0" applyNumberFormat="1" applyFont="1" applyBorder="1" applyAlignment="1">
      <alignment horizontal="center" vertical="center"/>
    </xf>
    <xf numFmtId="37" fontId="216" fillId="0" borderId="4" xfId="0" applyNumberFormat="1" applyFont="1" applyBorder="1" applyAlignment="1">
      <alignment horizontal="center" vertical="center"/>
    </xf>
    <xf numFmtId="37" fontId="217" fillId="0" borderId="4" xfId="0" applyNumberFormat="1" applyFont="1" applyBorder="1" applyAlignment="1">
      <alignment horizontal="center" vertical="center"/>
    </xf>
    <xf numFmtId="37" fontId="218" fillId="0" borderId="4" xfId="0" applyNumberFormat="1" applyFont="1" applyBorder="1" applyAlignment="1">
      <alignment horizontal="center" vertical="center"/>
    </xf>
    <xf numFmtId="37" fontId="219" fillId="0" borderId="4" xfId="0" applyNumberFormat="1" applyFont="1" applyBorder="1" applyAlignment="1">
      <alignment horizontal="center" vertical="center"/>
    </xf>
    <xf numFmtId="37" fontId="227" fillId="0" borderId="0" xfId="0" applyNumberFormat="1" applyFont="1" applyAlignment="1">
      <alignment horizontal="center" vertical="center"/>
    </xf>
    <xf numFmtId="37" fontId="228" fillId="0" borderId="1" xfId="0" applyNumberFormat="1" applyFont="1" applyBorder="1" applyAlignment="1">
      <alignment horizontal="center" vertical="center" wrapText="1"/>
    </xf>
    <xf numFmtId="37" fontId="229" fillId="0" borderId="1" xfId="0" applyNumberFormat="1" applyFont="1" applyBorder="1" applyAlignment="1">
      <alignment horizontal="center" vertical="center" wrapText="1"/>
    </xf>
    <xf numFmtId="37" fontId="230" fillId="0" borderId="1" xfId="0" applyNumberFormat="1" applyFont="1" applyBorder="1" applyAlignment="1">
      <alignment horizontal="center" vertical="center" wrapText="1"/>
    </xf>
    <xf numFmtId="37" fontId="231" fillId="0" borderId="1" xfId="0" applyNumberFormat="1" applyFont="1" applyBorder="1" applyAlignment="1">
      <alignment horizontal="center" vertical="center" wrapText="1"/>
    </xf>
    <xf numFmtId="37" fontId="232" fillId="0" borderId="1" xfId="0" applyNumberFormat="1" applyFont="1" applyBorder="1" applyAlignment="1">
      <alignment horizontal="center" vertical="center" wrapText="1"/>
    </xf>
    <xf numFmtId="37" fontId="233" fillId="0" borderId="1" xfId="0" applyNumberFormat="1" applyFont="1" applyBorder="1" applyAlignment="1">
      <alignment horizontal="center" vertical="center" wrapText="1"/>
    </xf>
    <xf numFmtId="37" fontId="234" fillId="0" borderId="1" xfId="0" applyNumberFormat="1" applyFont="1" applyBorder="1" applyAlignment="1">
      <alignment horizontal="center" vertical="center" wrapText="1"/>
    </xf>
    <xf numFmtId="37" fontId="235" fillId="0" borderId="1" xfId="0" applyNumberFormat="1" applyFont="1" applyBorder="1" applyAlignment="1">
      <alignment horizontal="center" vertical="center" wrapText="1"/>
    </xf>
    <xf numFmtId="37" fontId="236" fillId="0" borderId="0" xfId="0" applyNumberFormat="1" applyFont="1" applyAlignment="1">
      <alignment horizontal="center" vertical="center" wrapText="1"/>
    </xf>
    <xf numFmtId="37" fontId="237" fillId="0" borderId="0" xfId="0" applyNumberFormat="1" applyFont="1" applyAlignment="1">
      <alignment horizontal="center" vertical="center" wrapText="1"/>
    </xf>
    <xf numFmtId="37" fontId="238" fillId="0" borderId="0" xfId="0" applyNumberFormat="1" applyFont="1" applyAlignment="1">
      <alignment horizontal="center" vertical="center" wrapText="1"/>
    </xf>
    <xf numFmtId="37" fontId="239" fillId="0" borderId="0" xfId="0" applyNumberFormat="1" applyFont="1" applyAlignment="1">
      <alignment horizontal="center" vertical="center" wrapText="1"/>
    </xf>
    <xf numFmtId="37" fontId="240" fillId="0" borderId="0" xfId="0" applyNumberFormat="1" applyFont="1" applyAlignment="1">
      <alignment horizontal="center" vertical="center" wrapText="1"/>
    </xf>
    <xf numFmtId="37" fontId="241" fillId="0" borderId="0" xfId="0" applyNumberFormat="1" applyFont="1" applyAlignment="1">
      <alignment horizontal="center" vertical="center" wrapText="1"/>
    </xf>
    <xf numFmtId="37" fontId="242" fillId="0" borderId="0" xfId="0" applyNumberFormat="1" applyFont="1" applyAlignment="1">
      <alignment horizontal="center" vertical="center" wrapText="1"/>
    </xf>
    <xf numFmtId="37" fontId="243" fillId="0" borderId="0" xfId="0" applyNumberFormat="1" applyFont="1" applyAlignment="1">
      <alignment horizontal="center" vertical="center" wrapText="1"/>
    </xf>
    <xf numFmtId="37" fontId="244" fillId="0" borderId="0" xfId="0" applyNumberFormat="1" applyFont="1" applyAlignment="1">
      <alignment horizontal="center" vertical="center" wrapText="1"/>
    </xf>
    <xf numFmtId="37" fontId="245" fillId="0" borderId="0" xfId="0" applyNumberFormat="1" applyFont="1" applyAlignment="1">
      <alignment horizontal="center" vertical="center" wrapText="1"/>
    </xf>
    <xf numFmtId="37" fontId="246" fillId="0" borderId="0" xfId="0" applyNumberFormat="1" applyFont="1" applyAlignment="1">
      <alignment horizontal="center" vertical="center" wrapText="1"/>
    </xf>
    <xf numFmtId="37" fontId="247" fillId="0" borderId="0" xfId="0" applyNumberFormat="1" applyFont="1" applyAlignment="1">
      <alignment horizontal="center" vertical="center" wrapText="1"/>
    </xf>
    <xf numFmtId="37" fontId="248" fillId="0" borderId="0" xfId="0" applyNumberFormat="1" applyFont="1" applyAlignment="1">
      <alignment horizontal="center" vertical="center" wrapText="1"/>
    </xf>
    <xf numFmtId="37" fontId="249" fillId="0" borderId="0" xfId="0" applyNumberFormat="1" applyFont="1" applyAlignment="1">
      <alignment horizontal="center" vertical="center" wrapText="1"/>
    </xf>
    <xf numFmtId="37" fontId="250" fillId="0" borderId="0" xfId="0" applyNumberFormat="1" applyFont="1" applyAlignment="1">
      <alignment horizontal="center" vertical="center" wrapText="1"/>
    </xf>
    <xf numFmtId="37" fontId="251" fillId="0" borderId="0" xfId="0" applyNumberFormat="1" applyFont="1" applyAlignment="1">
      <alignment horizontal="center" vertical="center" wrapText="1"/>
    </xf>
    <xf numFmtId="37" fontId="252" fillId="0" borderId="0" xfId="0" applyNumberFormat="1" applyFont="1" applyAlignment="1">
      <alignment horizontal="center" vertical="center" wrapText="1"/>
    </xf>
    <xf numFmtId="37" fontId="253" fillId="0" borderId="0" xfId="0" applyNumberFormat="1" applyFont="1" applyAlignment="1">
      <alignment horizontal="center" vertical="center" wrapText="1"/>
    </xf>
    <xf numFmtId="37" fontId="254" fillId="0" borderId="0" xfId="0" applyNumberFormat="1" applyFont="1" applyAlignment="1">
      <alignment horizontal="center" vertical="center" wrapText="1"/>
    </xf>
    <xf numFmtId="37" fontId="255" fillId="0" borderId="0" xfId="0" applyNumberFormat="1" applyFont="1" applyAlignment="1">
      <alignment horizontal="center" vertical="center" wrapText="1"/>
    </xf>
    <xf numFmtId="37" fontId="256" fillId="0" borderId="0" xfId="0" applyNumberFormat="1" applyFont="1" applyAlignment="1">
      <alignment horizontal="center" vertical="center" wrapText="1"/>
    </xf>
    <xf numFmtId="37" fontId="257" fillId="0" borderId="0" xfId="0" applyNumberFormat="1" applyFont="1" applyAlignment="1">
      <alignment horizontal="center" vertical="center" wrapText="1"/>
    </xf>
    <xf numFmtId="37" fontId="258" fillId="0" borderId="0" xfId="0" applyNumberFormat="1" applyFont="1" applyAlignment="1">
      <alignment horizontal="center" vertical="center" wrapText="1"/>
    </xf>
    <xf numFmtId="37" fontId="259" fillId="0" borderId="0" xfId="0" applyNumberFormat="1" applyFont="1" applyAlignment="1">
      <alignment horizontal="center" vertical="center" wrapText="1"/>
    </xf>
    <xf numFmtId="37" fontId="260" fillId="0" borderId="0" xfId="0" applyNumberFormat="1" applyFont="1" applyAlignment="1">
      <alignment horizontal="center" vertical="center" wrapText="1"/>
    </xf>
    <xf numFmtId="37" fontId="261" fillId="0" borderId="0" xfId="0" applyNumberFormat="1" applyFont="1" applyAlignment="1">
      <alignment horizontal="center" vertical="center" wrapText="1"/>
    </xf>
    <xf numFmtId="37" fontId="262" fillId="0" borderId="0" xfId="0" applyNumberFormat="1" applyFont="1" applyAlignment="1">
      <alignment horizontal="center" vertical="center" wrapText="1"/>
    </xf>
    <xf numFmtId="37" fontId="263" fillId="0" borderId="0" xfId="0" applyNumberFormat="1" applyFont="1" applyAlignment="1">
      <alignment horizontal="center" vertical="center" wrapText="1"/>
    </xf>
    <xf numFmtId="37" fontId="264" fillId="0" borderId="0" xfId="0" applyNumberFormat="1" applyFont="1" applyAlignment="1">
      <alignment horizontal="center" vertical="center" wrapText="1"/>
    </xf>
    <xf numFmtId="37" fontId="265" fillId="0" borderId="0" xfId="0" applyNumberFormat="1" applyFont="1" applyAlignment="1">
      <alignment horizontal="center" vertical="center" wrapText="1"/>
    </xf>
    <xf numFmtId="37" fontId="266" fillId="0" borderId="0" xfId="0" applyNumberFormat="1" applyFont="1" applyAlignment="1">
      <alignment horizontal="center" vertical="center" wrapText="1"/>
    </xf>
    <xf numFmtId="37" fontId="267" fillId="0" borderId="0" xfId="0" applyNumberFormat="1" applyFont="1" applyAlignment="1">
      <alignment horizontal="center" vertical="center" wrapText="1"/>
    </xf>
    <xf numFmtId="37" fontId="268" fillId="0" borderId="0" xfId="0" applyNumberFormat="1" applyFont="1" applyAlignment="1">
      <alignment horizontal="center" vertical="center" wrapText="1"/>
    </xf>
    <xf numFmtId="37" fontId="269" fillId="0" borderId="0" xfId="0" applyNumberFormat="1" applyFont="1" applyAlignment="1">
      <alignment horizontal="center" vertical="center" wrapText="1"/>
    </xf>
    <xf numFmtId="37" fontId="270" fillId="0" borderId="0" xfId="0" applyNumberFormat="1" applyFont="1" applyAlignment="1">
      <alignment horizontal="center" vertical="center" wrapText="1"/>
    </xf>
    <xf numFmtId="37" fontId="271" fillId="0" borderId="0" xfId="0" applyNumberFormat="1" applyFont="1" applyAlignment="1">
      <alignment horizontal="center" vertical="center" wrapText="1"/>
    </xf>
    <xf numFmtId="37" fontId="272" fillId="0" borderId="0" xfId="0" applyNumberFormat="1" applyFont="1" applyAlignment="1">
      <alignment horizontal="center" vertical="center" wrapText="1"/>
    </xf>
    <xf numFmtId="37" fontId="273" fillId="0" borderId="0" xfId="0" applyNumberFormat="1" applyFont="1" applyAlignment="1">
      <alignment horizontal="center" vertical="center" wrapText="1"/>
    </xf>
    <xf numFmtId="37" fontId="274" fillId="0" borderId="3" xfId="0" applyNumberFormat="1" applyFont="1" applyBorder="1" applyAlignment="1">
      <alignment horizontal="center" vertical="center"/>
    </xf>
    <xf numFmtId="37" fontId="275" fillId="0" borderId="4" xfId="0" applyNumberFormat="1" applyFont="1" applyBorder="1" applyAlignment="1">
      <alignment horizontal="center" vertical="center"/>
    </xf>
    <xf numFmtId="37" fontId="276" fillId="0" borderId="4" xfId="0" applyNumberFormat="1" applyFont="1" applyBorder="1" applyAlignment="1">
      <alignment horizontal="center" vertical="center"/>
    </xf>
    <xf numFmtId="37" fontId="277" fillId="0" borderId="4" xfId="0" applyNumberFormat="1" applyFont="1" applyBorder="1" applyAlignment="1">
      <alignment horizontal="center" vertical="center"/>
    </xf>
    <xf numFmtId="37" fontId="278" fillId="0" borderId="4" xfId="0" applyNumberFormat="1" applyFont="1" applyBorder="1" applyAlignment="1">
      <alignment horizontal="center" vertical="center"/>
    </xf>
    <xf numFmtId="37" fontId="279" fillId="0" borderId="4" xfId="0" applyNumberFormat="1" applyFont="1" applyBorder="1" applyAlignment="1">
      <alignment horizontal="center" vertical="center"/>
    </xf>
    <xf numFmtId="37" fontId="280" fillId="0" borderId="4" xfId="0" applyNumberFormat="1" applyFont="1" applyBorder="1" applyAlignment="1">
      <alignment horizontal="center" vertical="center"/>
    </xf>
    <xf numFmtId="37" fontId="288" fillId="0" borderId="1" xfId="0" applyNumberFormat="1" applyFont="1" applyBorder="1" applyAlignment="1">
      <alignment horizontal="center" vertical="center"/>
    </xf>
    <xf numFmtId="37" fontId="289" fillId="0" borderId="1" xfId="0" applyNumberFormat="1" applyFont="1" applyBorder="1" applyAlignment="1">
      <alignment horizontal="center" vertical="center" wrapText="1"/>
    </xf>
    <xf numFmtId="37" fontId="290" fillId="0" borderId="1" xfId="0" applyNumberFormat="1" applyFont="1" applyBorder="1" applyAlignment="1">
      <alignment horizontal="center" vertical="center" wrapText="1"/>
    </xf>
    <xf numFmtId="37" fontId="291" fillId="0" borderId="1" xfId="0" applyNumberFormat="1" applyFont="1" applyBorder="1" applyAlignment="1">
      <alignment horizontal="center" vertical="center" wrapText="1"/>
    </xf>
    <xf numFmtId="37" fontId="292" fillId="0" borderId="1" xfId="0" applyNumberFormat="1" applyFont="1" applyBorder="1" applyAlignment="1">
      <alignment horizontal="center" vertical="center" wrapText="1"/>
    </xf>
    <xf numFmtId="37" fontId="293" fillId="0" borderId="1" xfId="0" applyNumberFormat="1" applyFont="1" applyBorder="1" applyAlignment="1">
      <alignment horizontal="center" vertical="center" wrapText="1"/>
    </xf>
    <xf numFmtId="37" fontId="294" fillId="0" borderId="1" xfId="0" applyNumberFormat="1" applyFont="1" applyBorder="1" applyAlignment="1">
      <alignment horizontal="center" vertical="center" wrapText="1"/>
    </xf>
    <xf numFmtId="37" fontId="295" fillId="0" borderId="1" xfId="0" applyNumberFormat="1" applyFont="1" applyBorder="1" applyAlignment="1">
      <alignment horizontal="center" vertical="center" wrapText="1"/>
    </xf>
    <xf numFmtId="37" fontId="296" fillId="0" borderId="1" xfId="0" applyNumberFormat="1" applyFont="1" applyBorder="1" applyAlignment="1">
      <alignment horizontal="center" vertical="center" wrapText="1"/>
    </xf>
    <xf numFmtId="37" fontId="297" fillId="0" borderId="0" xfId="0" applyNumberFormat="1" applyFont="1" applyAlignment="1">
      <alignment horizontal="center" vertical="center" wrapText="1"/>
    </xf>
    <xf numFmtId="37" fontId="298" fillId="0" borderId="0" xfId="0" applyNumberFormat="1" applyFont="1" applyAlignment="1">
      <alignment horizontal="center" vertical="center" wrapText="1"/>
    </xf>
    <xf numFmtId="37" fontId="299" fillId="0" borderId="0" xfId="0" applyNumberFormat="1" applyFont="1" applyAlignment="1">
      <alignment horizontal="center" vertical="center" wrapText="1"/>
    </xf>
    <xf numFmtId="37" fontId="300" fillId="0" borderId="0" xfId="0" applyNumberFormat="1" applyFont="1" applyAlignment="1">
      <alignment horizontal="center" vertical="center" wrapText="1"/>
    </xf>
    <xf numFmtId="37" fontId="301" fillId="0" borderId="0" xfId="0" applyNumberFormat="1" applyFont="1" applyAlignment="1">
      <alignment horizontal="center" vertical="center" wrapText="1"/>
    </xf>
    <xf numFmtId="37" fontId="302" fillId="0" borderId="0" xfId="0" applyNumberFormat="1" applyFont="1" applyAlignment="1">
      <alignment horizontal="center" vertical="center" wrapText="1"/>
    </xf>
    <xf numFmtId="37" fontId="303" fillId="0" borderId="0" xfId="0" applyNumberFormat="1" applyFont="1" applyAlignment="1">
      <alignment horizontal="center" vertical="center" wrapText="1"/>
    </xf>
    <xf numFmtId="37" fontId="304" fillId="0" borderId="0" xfId="0" applyNumberFormat="1" applyFont="1" applyAlignment="1">
      <alignment horizontal="center" vertical="center" wrapText="1"/>
    </xf>
    <xf numFmtId="37" fontId="305" fillId="0" borderId="0" xfId="0" applyNumberFormat="1" applyFont="1" applyAlignment="1">
      <alignment horizontal="center" vertical="center" wrapText="1"/>
    </xf>
    <xf numFmtId="37" fontId="306" fillId="0" borderId="0" xfId="0" applyNumberFormat="1" applyFont="1" applyAlignment="1">
      <alignment horizontal="center" vertical="center" wrapText="1"/>
    </xf>
    <xf numFmtId="37" fontId="307" fillId="0" borderId="0" xfId="0" applyNumberFormat="1" applyFont="1" applyAlignment="1">
      <alignment horizontal="center" vertical="center" wrapText="1"/>
    </xf>
    <xf numFmtId="37" fontId="308" fillId="0" borderId="0" xfId="0" applyNumberFormat="1" applyFont="1" applyAlignment="1">
      <alignment horizontal="center" vertical="center" wrapText="1"/>
    </xf>
    <xf numFmtId="37" fontId="309" fillId="0" borderId="0" xfId="0" applyNumberFormat="1" applyFont="1" applyAlignment="1">
      <alignment horizontal="center" vertical="center" wrapText="1"/>
    </xf>
    <xf numFmtId="37" fontId="310" fillId="0" borderId="0" xfId="0" applyNumberFormat="1" applyFont="1" applyAlignment="1">
      <alignment horizontal="center" vertical="center" wrapText="1"/>
    </xf>
    <xf numFmtId="37" fontId="311" fillId="0" borderId="0" xfId="0" applyNumberFormat="1" applyFont="1" applyAlignment="1">
      <alignment horizontal="center" vertical="center" wrapText="1"/>
    </xf>
    <xf numFmtId="37" fontId="312" fillId="0" borderId="0" xfId="0" applyNumberFormat="1" applyFont="1" applyAlignment="1">
      <alignment horizontal="center" vertical="center" wrapText="1"/>
    </xf>
    <xf numFmtId="37" fontId="313" fillId="0" borderId="0" xfId="0" applyNumberFormat="1" applyFont="1" applyAlignment="1">
      <alignment horizontal="center" vertical="center" wrapText="1"/>
    </xf>
    <xf numFmtId="37" fontId="314" fillId="0" borderId="0" xfId="0" applyNumberFormat="1" applyFont="1" applyAlignment="1">
      <alignment horizontal="center" vertical="center" wrapText="1"/>
    </xf>
    <xf numFmtId="37" fontId="315" fillId="0" borderId="0" xfId="0" applyNumberFormat="1" applyFont="1" applyAlignment="1">
      <alignment horizontal="center" vertical="center" wrapText="1"/>
    </xf>
    <xf numFmtId="37" fontId="316" fillId="0" borderId="0" xfId="0" applyNumberFormat="1" applyFont="1" applyAlignment="1">
      <alignment horizontal="center" vertical="center" wrapText="1"/>
    </xf>
    <xf numFmtId="37" fontId="317" fillId="0" borderId="0" xfId="0" applyNumberFormat="1" applyFont="1" applyAlignment="1">
      <alignment horizontal="center" vertical="center" wrapText="1"/>
    </xf>
    <xf numFmtId="37" fontId="318" fillId="0" borderId="0" xfId="0" applyNumberFormat="1" applyFont="1" applyAlignment="1">
      <alignment horizontal="center" vertical="center" wrapText="1"/>
    </xf>
    <xf numFmtId="37" fontId="319" fillId="0" borderId="0" xfId="0" applyNumberFormat="1" applyFont="1" applyAlignment="1">
      <alignment horizontal="center" vertical="center" wrapText="1"/>
    </xf>
    <xf numFmtId="37" fontId="320" fillId="0" borderId="0" xfId="0" applyNumberFormat="1" applyFont="1" applyAlignment="1">
      <alignment horizontal="center" vertical="center" wrapText="1"/>
    </xf>
    <xf numFmtId="37" fontId="321" fillId="0" borderId="0" xfId="0" applyNumberFormat="1" applyFont="1" applyAlignment="1">
      <alignment horizontal="center" vertical="center" wrapText="1"/>
    </xf>
    <xf numFmtId="37" fontId="322" fillId="0" borderId="0" xfId="0" applyNumberFormat="1" applyFont="1" applyAlignment="1">
      <alignment horizontal="center" vertical="center" wrapText="1"/>
    </xf>
    <xf numFmtId="37" fontId="323" fillId="0" borderId="0" xfId="0" applyNumberFormat="1" applyFont="1" applyAlignment="1">
      <alignment horizontal="center" vertical="center" wrapText="1"/>
    </xf>
    <xf numFmtId="37" fontId="324" fillId="0" borderId="0" xfId="0" applyNumberFormat="1" applyFont="1" applyAlignment="1">
      <alignment horizontal="center" vertical="center" wrapText="1"/>
    </xf>
    <xf numFmtId="37" fontId="325" fillId="0" borderId="0" xfId="0" applyNumberFormat="1" applyFont="1" applyAlignment="1">
      <alignment horizontal="center" vertical="center" wrapText="1"/>
    </xf>
    <xf numFmtId="37" fontId="326" fillId="0" borderId="0" xfId="0" applyNumberFormat="1" applyFont="1" applyAlignment="1">
      <alignment horizontal="center" vertical="center" wrapText="1"/>
    </xf>
    <xf numFmtId="37" fontId="327" fillId="0" borderId="0" xfId="0" applyNumberFormat="1" applyFont="1" applyAlignment="1">
      <alignment horizontal="center" vertical="center" wrapText="1"/>
    </xf>
    <xf numFmtId="37" fontId="328" fillId="0" borderId="0" xfId="0" applyNumberFormat="1" applyFont="1" applyAlignment="1">
      <alignment horizontal="center" vertical="center" wrapText="1"/>
    </xf>
    <xf numFmtId="37" fontId="329" fillId="0" borderId="0" xfId="0" applyNumberFormat="1" applyFont="1" applyAlignment="1">
      <alignment horizontal="center" vertical="center" wrapText="1"/>
    </xf>
    <xf numFmtId="37" fontId="330" fillId="0" borderId="0" xfId="0" applyNumberFormat="1" applyFont="1" applyAlignment="1">
      <alignment horizontal="center" vertical="center" wrapText="1"/>
    </xf>
    <xf numFmtId="37" fontId="331" fillId="0" borderId="0" xfId="0" applyNumberFormat="1" applyFont="1" applyAlignment="1">
      <alignment horizontal="center" vertical="center" wrapText="1"/>
    </xf>
    <xf numFmtId="37" fontId="332" fillId="0" borderId="0" xfId="0" applyNumberFormat="1" applyFont="1" applyAlignment="1">
      <alignment horizontal="center" vertical="center" wrapText="1"/>
    </xf>
    <xf numFmtId="37" fontId="333" fillId="0" borderId="3" xfId="0" applyNumberFormat="1" applyFont="1" applyBorder="1" applyAlignment="1">
      <alignment horizontal="center" vertical="center"/>
    </xf>
    <xf numFmtId="37" fontId="334" fillId="0" borderId="4" xfId="0" applyNumberFormat="1" applyFont="1" applyBorder="1" applyAlignment="1">
      <alignment horizontal="center" vertical="center"/>
    </xf>
    <xf numFmtId="37" fontId="335" fillId="0" borderId="4" xfId="0" applyNumberFormat="1" applyFont="1" applyBorder="1" applyAlignment="1">
      <alignment horizontal="center" vertical="center"/>
    </xf>
    <xf numFmtId="37" fontId="336" fillId="0" borderId="4" xfId="0" applyNumberFormat="1" applyFont="1" applyBorder="1" applyAlignment="1">
      <alignment horizontal="center" vertical="center"/>
    </xf>
    <xf numFmtId="37" fontId="344" fillId="0" borderId="1" xfId="0" applyNumberFormat="1" applyFont="1" applyBorder="1" applyAlignment="1">
      <alignment horizontal="center" vertical="center" wrapText="1"/>
    </xf>
    <xf numFmtId="37" fontId="345" fillId="0" borderId="1" xfId="0" applyNumberFormat="1" applyFont="1" applyBorder="1" applyAlignment="1">
      <alignment horizontal="center" vertical="center" wrapText="1"/>
    </xf>
    <xf numFmtId="37" fontId="346" fillId="0" borderId="1" xfId="0" applyNumberFormat="1" applyFont="1" applyBorder="1" applyAlignment="1">
      <alignment horizontal="center" vertical="center" wrapText="1"/>
    </xf>
    <xf numFmtId="37" fontId="347" fillId="0" borderId="1" xfId="0" applyNumberFormat="1" applyFont="1" applyBorder="1" applyAlignment="1">
      <alignment horizontal="center" vertical="center" wrapText="1"/>
    </xf>
    <xf numFmtId="37" fontId="348" fillId="0" borderId="0" xfId="0" applyNumberFormat="1" applyFont="1" applyAlignment="1">
      <alignment horizontal="center" vertical="center" wrapText="1"/>
    </xf>
    <xf numFmtId="37" fontId="349" fillId="0" borderId="0" xfId="0" applyNumberFormat="1" applyFont="1" applyAlignment="1">
      <alignment horizontal="center" vertical="center" wrapText="1"/>
    </xf>
    <xf numFmtId="37" fontId="350" fillId="0" borderId="0" xfId="0" applyNumberFormat="1" applyFont="1" applyAlignment="1">
      <alignment horizontal="center" vertical="center" wrapText="1"/>
    </xf>
    <xf numFmtId="37" fontId="351" fillId="0" borderId="0" xfId="0" applyNumberFormat="1" applyFont="1" applyAlignment="1">
      <alignment horizontal="center" vertical="center" wrapText="1"/>
    </xf>
    <xf numFmtId="37" fontId="352" fillId="0" borderId="0" xfId="0" applyNumberFormat="1" applyFont="1" applyAlignment="1">
      <alignment horizontal="center" vertical="center" wrapText="1"/>
    </xf>
    <xf numFmtId="37" fontId="353" fillId="0" borderId="3" xfId="0" applyNumberFormat="1" applyFont="1" applyBorder="1" applyAlignment="1">
      <alignment horizontal="center" vertical="center"/>
    </xf>
    <xf numFmtId="37" fontId="354" fillId="0" borderId="4" xfId="0" applyNumberFormat="1" applyFont="1" applyBorder="1" applyAlignment="1">
      <alignment horizontal="center" vertical="center"/>
    </xf>
    <xf numFmtId="37" fontId="359" fillId="0" borderId="1" xfId="0" applyNumberFormat="1" applyFont="1" applyBorder="1" applyAlignment="1">
      <alignment horizontal="center" vertical="center"/>
    </xf>
    <xf numFmtId="37" fontId="360" fillId="0" borderId="1" xfId="0" applyNumberFormat="1" applyFont="1" applyBorder="1" applyAlignment="1">
      <alignment horizontal="center" vertical="center"/>
    </xf>
    <xf numFmtId="37" fontId="361" fillId="0" borderId="1" xfId="0" applyNumberFormat="1" applyFont="1" applyBorder="1" applyAlignment="1">
      <alignment horizontal="center" vertical="center" wrapText="1"/>
    </xf>
    <xf numFmtId="37" fontId="362" fillId="0" borderId="1" xfId="0" applyNumberFormat="1" applyFont="1" applyBorder="1" applyAlignment="1">
      <alignment horizontal="center" vertical="center" wrapText="1"/>
    </xf>
    <xf numFmtId="37" fontId="363" fillId="0" borderId="1" xfId="0" applyNumberFormat="1" applyFont="1" applyBorder="1" applyAlignment="1">
      <alignment horizontal="center" vertical="center" wrapText="1"/>
    </xf>
    <xf numFmtId="37" fontId="364" fillId="0" borderId="0" xfId="0" applyNumberFormat="1" applyFont="1" applyAlignment="1">
      <alignment horizontal="center" vertical="center" wrapText="1"/>
    </xf>
    <xf numFmtId="37" fontId="365" fillId="0" borderId="0" xfId="0" applyNumberFormat="1" applyFont="1" applyAlignment="1">
      <alignment horizontal="center" vertical="center" wrapText="1"/>
    </xf>
    <xf numFmtId="37" fontId="366" fillId="0" borderId="0" xfId="0" applyNumberFormat="1" applyFont="1" applyAlignment="1">
      <alignment horizontal="center" vertical="center" wrapText="1"/>
    </xf>
    <xf numFmtId="37" fontId="367" fillId="0" borderId="3" xfId="0" applyNumberFormat="1" applyFont="1" applyBorder="1" applyAlignment="1">
      <alignment horizontal="center" vertical="center"/>
    </xf>
    <xf numFmtId="37" fontId="368" fillId="0" borderId="4" xfId="0" applyNumberFormat="1" applyFont="1" applyBorder="1" applyAlignment="1">
      <alignment horizontal="center" vertical="center"/>
    </xf>
    <xf numFmtId="37" fontId="369" fillId="0" borderId="4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0" fillId="0" borderId="0" xfId="0"/>
    <xf numFmtId="37" fontId="3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/>
    </xf>
    <xf numFmtId="0" fontId="0" fillId="2" borderId="2" xfId="0" applyFill="1" applyBorder="1"/>
    <xf numFmtId="37" fontId="11" fillId="0" borderId="1" xfId="0" applyNumberFormat="1" applyFont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15" fillId="0" borderId="1" xfId="0" applyNumberFormat="1" applyFont="1" applyBorder="1" applyAlignment="1">
      <alignment horizontal="center" vertical="center"/>
    </xf>
    <xf numFmtId="37" fontId="16" fillId="0" borderId="1" xfId="0" applyNumberFormat="1" applyFont="1" applyBorder="1" applyAlignment="1">
      <alignment horizontal="center" vertical="center"/>
    </xf>
    <xf numFmtId="37" fontId="17" fillId="0" borderId="1" xfId="0" applyNumberFormat="1" applyFont="1" applyBorder="1" applyAlignment="1">
      <alignment horizontal="center" vertical="center"/>
    </xf>
    <xf numFmtId="37" fontId="22" fillId="0" borderId="1" xfId="0" applyNumberFormat="1" applyFont="1" applyBorder="1" applyAlignment="1">
      <alignment horizontal="center" vertical="center"/>
    </xf>
    <xf numFmtId="37" fontId="13" fillId="0" borderId="0" xfId="0" applyNumberFormat="1" applyFont="1" applyAlignment="1">
      <alignment horizontal="center" vertical="center" wrapText="1"/>
    </xf>
    <xf numFmtId="37" fontId="23" fillId="0" borderId="1" xfId="0" applyNumberFormat="1" applyFont="1" applyBorder="1" applyAlignment="1">
      <alignment horizontal="center" vertical="center"/>
    </xf>
    <xf numFmtId="37" fontId="24" fillId="0" borderId="1" xfId="0" applyNumberFormat="1" applyFont="1" applyBorder="1" applyAlignment="1">
      <alignment horizontal="center" vertical="center"/>
    </xf>
    <xf numFmtId="37" fontId="25" fillId="0" borderId="1" xfId="0" applyNumberFormat="1" applyFont="1" applyBorder="1" applyAlignment="1">
      <alignment horizontal="center" vertical="center"/>
    </xf>
    <xf numFmtId="37" fontId="14" fillId="0" borderId="0" xfId="0" applyNumberFormat="1" applyFont="1" applyAlignment="1">
      <alignment horizontal="center" vertical="center" wrapText="1"/>
    </xf>
    <xf numFmtId="37" fontId="26" fillId="0" borderId="1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0" xfId="0" applyNumberFormat="1" applyFont="1" applyAlignment="1">
      <alignment horizontal="right" vertical="center"/>
    </xf>
    <xf numFmtId="37" fontId="9" fillId="0" borderId="0" xfId="0" applyNumberFormat="1" applyFont="1" applyAlignment="1">
      <alignment horizontal="right" vertical="center"/>
    </xf>
    <xf numFmtId="37" fontId="79" fillId="0" borderId="0" xfId="0" applyNumberFormat="1" applyFont="1" applyAlignment="1">
      <alignment horizontal="center" vertical="center"/>
    </xf>
    <xf numFmtId="37" fontId="80" fillId="0" borderId="0" xfId="0" applyNumberFormat="1" applyFont="1" applyAlignment="1">
      <alignment horizontal="center" vertical="center"/>
    </xf>
    <xf numFmtId="37" fontId="81" fillId="0" borderId="0" xfId="0" applyNumberFormat="1" applyFont="1" applyAlignment="1">
      <alignment horizontal="center" vertical="center"/>
    </xf>
    <xf numFmtId="37" fontId="82" fillId="0" borderId="0" xfId="0" applyNumberFormat="1" applyFont="1" applyAlignment="1">
      <alignment horizontal="right" vertical="center"/>
    </xf>
    <xf numFmtId="37" fontId="83" fillId="0" borderId="1" xfId="0" applyNumberFormat="1" applyFont="1" applyBorder="1" applyAlignment="1">
      <alignment horizontal="center" vertical="center"/>
    </xf>
    <xf numFmtId="37" fontId="85" fillId="0" borderId="1" xfId="0" applyNumberFormat="1" applyFont="1" applyBorder="1" applyAlignment="1">
      <alignment horizontal="center" vertical="center"/>
    </xf>
    <xf numFmtId="37" fontId="86" fillId="0" borderId="1" xfId="0" applyNumberFormat="1" applyFont="1" applyBorder="1" applyAlignment="1">
      <alignment horizontal="center" vertical="center"/>
    </xf>
    <xf numFmtId="37" fontId="116" fillId="0" borderId="0" xfId="0" applyNumberFormat="1" applyFont="1" applyAlignment="1">
      <alignment horizontal="center" vertical="center"/>
    </xf>
    <xf numFmtId="37" fontId="117" fillId="0" borderId="0" xfId="0" applyNumberFormat="1" applyFont="1" applyAlignment="1">
      <alignment horizontal="center" vertical="center"/>
    </xf>
    <xf numFmtId="37" fontId="118" fillId="0" borderId="0" xfId="0" applyNumberFormat="1" applyFont="1" applyAlignment="1">
      <alignment horizontal="center" vertical="center"/>
    </xf>
    <xf numFmtId="37" fontId="119" fillId="0" borderId="0" xfId="0" applyNumberFormat="1" applyFont="1" applyAlignment="1">
      <alignment horizontal="right" vertical="center"/>
    </xf>
    <xf numFmtId="37" fontId="133" fillId="0" borderId="0" xfId="0" applyNumberFormat="1" applyFont="1" applyAlignment="1">
      <alignment horizontal="center" vertical="center"/>
    </xf>
    <xf numFmtId="37" fontId="134" fillId="0" borderId="0" xfId="0" applyNumberFormat="1" applyFont="1" applyAlignment="1">
      <alignment horizontal="center" vertical="center"/>
    </xf>
    <xf numFmtId="37" fontId="135" fillId="0" borderId="0" xfId="0" applyNumberFormat="1" applyFont="1" applyAlignment="1">
      <alignment horizontal="center" vertical="center"/>
    </xf>
    <xf numFmtId="37" fontId="136" fillId="0" borderId="0" xfId="0" applyNumberFormat="1" applyFont="1" applyAlignment="1">
      <alignment horizontal="right" vertical="center"/>
    </xf>
    <xf numFmtId="37" fontId="137" fillId="0" borderId="1" xfId="0" applyNumberFormat="1" applyFont="1" applyBorder="1" applyAlignment="1">
      <alignment horizontal="center" vertical="center"/>
    </xf>
    <xf numFmtId="37" fontId="138" fillId="0" borderId="1" xfId="0" applyNumberFormat="1" applyFont="1" applyBorder="1" applyAlignment="1">
      <alignment horizontal="center" vertical="center"/>
    </xf>
    <xf numFmtId="37" fontId="139" fillId="0" borderId="1" xfId="0" applyNumberFormat="1" applyFont="1" applyBorder="1" applyAlignment="1">
      <alignment horizontal="center" vertical="center"/>
    </xf>
    <xf numFmtId="37" fontId="157" fillId="0" borderId="0" xfId="0" applyNumberFormat="1" applyFont="1" applyAlignment="1">
      <alignment horizontal="center" vertical="center"/>
    </xf>
    <xf numFmtId="37" fontId="158" fillId="0" borderId="0" xfId="0" applyNumberFormat="1" applyFont="1" applyAlignment="1">
      <alignment horizontal="center" vertical="center"/>
    </xf>
    <xf numFmtId="37" fontId="159" fillId="0" borderId="0" xfId="0" applyNumberFormat="1" applyFont="1" applyAlignment="1">
      <alignment horizontal="center" vertical="center"/>
    </xf>
    <xf numFmtId="37" fontId="160" fillId="0" borderId="0" xfId="0" applyNumberFormat="1" applyFont="1" applyAlignment="1">
      <alignment horizontal="right" vertical="center"/>
    </xf>
    <xf numFmtId="37" fontId="161" fillId="0" borderId="1" xfId="0" applyNumberFormat="1" applyFont="1" applyBorder="1" applyAlignment="1">
      <alignment horizontal="center" vertical="center"/>
    </xf>
    <xf numFmtId="37" fontId="162" fillId="0" borderId="1" xfId="0" applyNumberFormat="1" applyFont="1" applyBorder="1" applyAlignment="1">
      <alignment horizontal="center" vertical="center"/>
    </xf>
    <xf numFmtId="37" fontId="220" fillId="0" borderId="5" xfId="0" applyNumberFormat="1" applyFont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37" fontId="183" fillId="0" borderId="0" xfId="0" applyNumberFormat="1" applyFont="1" applyAlignment="1">
      <alignment horizontal="center" vertical="center"/>
    </xf>
    <xf numFmtId="37" fontId="184" fillId="0" borderId="0" xfId="0" applyNumberFormat="1" applyFont="1" applyAlignment="1">
      <alignment horizontal="center" vertical="center"/>
    </xf>
    <xf numFmtId="37" fontId="185" fillId="0" borderId="0" xfId="0" applyNumberFormat="1" applyFont="1" applyAlignment="1">
      <alignment horizontal="center" vertical="center"/>
    </xf>
    <xf numFmtId="37" fontId="186" fillId="0" borderId="0" xfId="0" applyNumberFormat="1" applyFont="1" applyAlignment="1">
      <alignment horizontal="right" vertical="center"/>
    </xf>
    <xf numFmtId="37" fontId="187" fillId="0" borderId="1" xfId="0" applyNumberFormat="1" applyFont="1" applyBorder="1" applyAlignment="1">
      <alignment horizontal="center" vertical="center"/>
    </xf>
    <xf numFmtId="37" fontId="188" fillId="0" borderId="1" xfId="0" applyNumberFormat="1" applyFont="1" applyBorder="1" applyAlignment="1">
      <alignment horizontal="center" vertical="center"/>
    </xf>
    <xf numFmtId="37" fontId="281" fillId="0" borderId="5" xfId="0" applyNumberFormat="1" applyFont="1" applyBorder="1" applyAlignment="1">
      <alignment horizontal="center" vertical="center"/>
    </xf>
    <xf numFmtId="37" fontId="221" fillId="0" borderId="0" xfId="0" applyNumberFormat="1" applyFont="1" applyAlignment="1">
      <alignment horizontal="center" vertical="center"/>
    </xf>
    <xf numFmtId="37" fontId="222" fillId="0" borderId="0" xfId="0" applyNumberFormat="1" applyFont="1" applyAlignment="1">
      <alignment horizontal="center" vertical="center"/>
    </xf>
    <xf numFmtId="37" fontId="223" fillId="0" borderId="0" xfId="0" applyNumberFormat="1" applyFont="1" applyAlignment="1">
      <alignment horizontal="center" vertical="center"/>
    </xf>
    <xf numFmtId="37" fontId="224" fillId="0" borderId="0" xfId="0" applyNumberFormat="1" applyFont="1" applyAlignment="1">
      <alignment horizontal="right" vertical="center"/>
    </xf>
    <xf numFmtId="37" fontId="225" fillId="0" borderId="1" xfId="0" applyNumberFormat="1" applyFont="1" applyBorder="1" applyAlignment="1">
      <alignment horizontal="center" vertical="center"/>
    </xf>
    <xf numFmtId="37" fontId="226" fillId="0" borderId="1" xfId="0" applyNumberFormat="1" applyFont="1" applyBorder="1" applyAlignment="1">
      <alignment horizontal="center" vertical="center"/>
    </xf>
    <xf numFmtId="37" fontId="282" fillId="0" borderId="0" xfId="0" applyNumberFormat="1" applyFont="1" applyAlignment="1">
      <alignment horizontal="center" vertical="center"/>
    </xf>
    <xf numFmtId="37" fontId="283" fillId="0" borderId="0" xfId="0" applyNumberFormat="1" applyFont="1" applyAlignment="1">
      <alignment horizontal="center" vertical="center"/>
    </xf>
    <xf numFmtId="37" fontId="284" fillId="0" borderId="0" xfId="0" applyNumberFormat="1" applyFont="1" applyAlignment="1">
      <alignment horizontal="center" vertical="center"/>
    </xf>
    <xf numFmtId="37" fontId="285" fillId="0" borderId="0" xfId="0" applyNumberFormat="1" applyFont="1" applyAlignment="1">
      <alignment horizontal="right" vertical="center"/>
    </xf>
    <xf numFmtId="37" fontId="286" fillId="0" borderId="1" xfId="0" applyNumberFormat="1" applyFont="1" applyBorder="1" applyAlignment="1">
      <alignment horizontal="center" vertical="center"/>
    </xf>
    <xf numFmtId="37" fontId="287" fillId="0" borderId="1" xfId="0" applyNumberFormat="1" applyFont="1" applyBorder="1" applyAlignment="1">
      <alignment horizontal="center" vertical="center"/>
    </xf>
    <xf numFmtId="37" fontId="337" fillId="0" borderId="0" xfId="0" applyNumberFormat="1" applyFont="1" applyAlignment="1">
      <alignment horizontal="center" vertical="center"/>
    </xf>
    <xf numFmtId="37" fontId="338" fillId="0" borderId="0" xfId="0" applyNumberFormat="1" applyFont="1" applyAlignment="1">
      <alignment horizontal="center" vertical="center"/>
    </xf>
    <xf numFmtId="37" fontId="339" fillId="0" borderId="0" xfId="0" applyNumberFormat="1" applyFont="1" applyAlignment="1">
      <alignment horizontal="center" vertical="center"/>
    </xf>
    <xf numFmtId="37" fontId="340" fillId="0" borderId="0" xfId="0" applyNumberFormat="1" applyFont="1" applyAlignment="1">
      <alignment horizontal="right" vertical="center"/>
    </xf>
    <xf numFmtId="37" fontId="341" fillId="0" borderId="1" xfId="0" applyNumberFormat="1" applyFont="1" applyBorder="1" applyAlignment="1">
      <alignment horizontal="center" vertical="center"/>
    </xf>
    <xf numFmtId="37" fontId="342" fillId="0" borderId="1" xfId="0" applyNumberFormat="1" applyFont="1" applyBorder="1" applyAlignment="1">
      <alignment horizontal="center" vertical="center"/>
    </xf>
    <xf numFmtId="37" fontId="343" fillId="0" borderId="1" xfId="0" applyNumberFormat="1" applyFont="1" applyBorder="1" applyAlignment="1">
      <alignment horizontal="center" vertical="center"/>
    </xf>
    <xf numFmtId="37" fontId="355" fillId="0" borderId="0" xfId="0" applyNumberFormat="1" applyFont="1" applyAlignment="1">
      <alignment horizontal="center" vertical="center"/>
    </xf>
    <xf numFmtId="37" fontId="356" fillId="0" borderId="0" xfId="0" applyNumberFormat="1" applyFont="1" applyAlignment="1">
      <alignment horizontal="center" vertical="center"/>
    </xf>
    <xf numFmtId="37" fontId="357" fillId="0" borderId="0" xfId="0" applyNumberFormat="1" applyFont="1" applyAlignment="1">
      <alignment horizontal="center" vertical="center"/>
    </xf>
    <xf numFmtId="37" fontId="358" fillId="0" borderId="0" xfId="0" applyNumberFormat="1" applyFont="1" applyAlignment="1">
      <alignment horizontal="right" vertical="center"/>
    </xf>
    <xf numFmtId="164" fontId="370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71" fillId="0" borderId="0" xfId="0" applyFont="1"/>
    <xf numFmtId="10" fontId="372" fillId="0" borderId="0" xfId="0" applyNumberFormat="1" applyFont="1" applyAlignment="1">
      <alignment horizontal="center" vertical="center"/>
    </xf>
    <xf numFmtId="10" fontId="372" fillId="0" borderId="3" xfId="0" applyNumberFormat="1" applyFont="1" applyBorder="1" applyAlignment="1">
      <alignment horizontal="center" vertical="center"/>
    </xf>
    <xf numFmtId="37" fontId="67" fillId="0" borderId="0" xfId="0" applyNumberFormat="1" applyFont="1" applyBorder="1" applyAlignment="1">
      <alignment horizontal="center" vertical="center"/>
    </xf>
    <xf numFmtId="37" fontId="68" fillId="0" borderId="0" xfId="0" applyNumberFormat="1" applyFont="1" applyBorder="1" applyAlignment="1">
      <alignment horizontal="center" vertical="center"/>
    </xf>
    <xf numFmtId="37" fontId="69" fillId="0" borderId="0" xfId="0" applyNumberFormat="1" applyFont="1" applyBorder="1" applyAlignment="1">
      <alignment horizontal="center" vertical="center"/>
    </xf>
    <xf numFmtId="37" fontId="70" fillId="0" borderId="0" xfId="0" applyNumberFormat="1" applyFont="1" applyBorder="1" applyAlignment="1">
      <alignment horizontal="center" vertical="center"/>
    </xf>
    <xf numFmtId="37" fontId="71" fillId="0" borderId="0" xfId="0" applyNumberFormat="1" applyFont="1" applyBorder="1" applyAlignment="1">
      <alignment horizontal="center" vertical="center"/>
    </xf>
    <xf numFmtId="37" fontId="72" fillId="0" borderId="0" xfId="0" applyNumberFormat="1" applyFont="1" applyBorder="1" applyAlignment="1">
      <alignment horizontal="center" vertical="center"/>
    </xf>
    <xf numFmtId="37" fontId="73" fillId="0" borderId="0" xfId="0" applyNumberFormat="1" applyFont="1" applyBorder="1" applyAlignment="1">
      <alignment horizontal="center" vertical="center"/>
    </xf>
    <xf numFmtId="37" fontId="74" fillId="0" borderId="0" xfId="0" applyNumberFormat="1" applyFont="1" applyBorder="1" applyAlignment="1">
      <alignment horizontal="center" vertical="center"/>
    </xf>
    <xf numFmtId="37" fontId="75" fillId="0" borderId="0" xfId="0" applyNumberFormat="1" applyFont="1" applyBorder="1" applyAlignment="1">
      <alignment horizontal="center" vertical="center"/>
    </xf>
    <xf numFmtId="37" fontId="76" fillId="0" borderId="0" xfId="0" applyNumberFormat="1" applyFont="1" applyBorder="1" applyAlignment="1">
      <alignment horizontal="center" vertical="center"/>
    </xf>
    <xf numFmtId="37" fontId="77" fillId="0" borderId="0" xfId="0" applyNumberFormat="1" applyFont="1" applyBorder="1" applyAlignment="1">
      <alignment horizontal="center" vertical="center"/>
    </xf>
    <xf numFmtId="164" fontId="370" fillId="0" borderId="8" xfId="0" applyNumberFormat="1" applyFont="1" applyBorder="1" applyAlignment="1">
      <alignment horizontal="center" vertical="center" wrapText="1"/>
    </xf>
    <xf numFmtId="3" fontId="0" fillId="0" borderId="0" xfId="0" applyNumberFormat="1"/>
    <xf numFmtId="164" fontId="0" fillId="0" borderId="0" xfId="0" applyNumberFormat="1"/>
    <xf numFmtId="0" fontId="0" fillId="0" borderId="0" xfId="0" applyFill="1"/>
    <xf numFmtId="164" fontId="370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37" fontId="0" fillId="0" borderId="0" xfId="0" applyNumberFormat="1"/>
    <xf numFmtId="10" fontId="0" fillId="0" borderId="0" xfId="0" applyNumberFormat="1"/>
    <xf numFmtId="37" fontId="373" fillId="0" borderId="4" xfId="0" applyNumberFormat="1" applyFont="1" applyBorder="1" applyAlignment="1">
      <alignment horizontal="center" vertical="center"/>
    </xf>
    <xf numFmtId="37" fontId="374" fillId="0" borderId="1" xfId="0" applyNumberFormat="1" applyFont="1" applyBorder="1" applyAlignment="1">
      <alignment horizontal="center" vertical="center" wrapText="1"/>
    </xf>
    <xf numFmtId="37" fontId="372" fillId="0" borderId="4" xfId="0" applyNumberFormat="1" applyFont="1" applyBorder="1" applyAlignment="1">
      <alignment horizontal="center" vertical="center"/>
    </xf>
    <xf numFmtId="0" fontId="0" fillId="0" borderId="0" xfId="0" applyFont="1"/>
    <xf numFmtId="164" fontId="370" fillId="0" borderId="9" xfId="0" applyNumberFormat="1" applyFont="1" applyBorder="1" applyAlignment="1">
      <alignment horizontal="center" vertical="center" wrapText="1"/>
    </xf>
    <xf numFmtId="164" fontId="0" fillId="0" borderId="0" xfId="0" applyNumberFormat="1" applyBorder="1"/>
    <xf numFmtId="164" fontId="370" fillId="0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1368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144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workbookViewId="0"/>
  </sheetViews>
  <sheetFormatPr defaultRowHeight="15"/>
  <sheetData>
    <row r="22" spans="1:10" ht="39.950000000000003" customHeight="1">
      <c r="A22" s="283" t="s">
        <v>0</v>
      </c>
      <c r="B22" s="284"/>
      <c r="C22" s="284"/>
      <c r="D22" s="284"/>
      <c r="E22" s="284"/>
      <c r="F22" s="284"/>
      <c r="G22" s="284"/>
      <c r="H22" s="284"/>
      <c r="I22" s="284"/>
      <c r="J22" s="284"/>
    </row>
    <row r="23" spans="1:10" ht="39.950000000000003" customHeight="1">
      <c r="A23" s="285" t="s">
        <v>1</v>
      </c>
      <c r="B23" s="284"/>
      <c r="C23" s="284"/>
      <c r="D23" s="284"/>
      <c r="E23" s="284"/>
      <c r="F23" s="284"/>
      <c r="G23" s="284"/>
      <c r="H23" s="284"/>
      <c r="I23" s="284"/>
      <c r="J23" s="284"/>
    </row>
    <row r="24" spans="1:10" ht="39.950000000000003" customHeight="1">
      <c r="A24" s="286" t="s">
        <v>2</v>
      </c>
      <c r="B24" s="284"/>
      <c r="C24" s="284"/>
      <c r="D24" s="284"/>
      <c r="E24" s="284"/>
      <c r="F24" s="284"/>
      <c r="G24" s="284"/>
      <c r="H24" s="284"/>
      <c r="I24" s="284"/>
      <c r="J24" s="284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fitToHeight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6"/>
  <sheetViews>
    <sheetView rightToLeft="1" view="pageBreakPreview" zoomScale="110" zoomScaleNormal="100" zoomScaleSheetLayoutView="110" workbookViewId="0">
      <selection activeCell="I14" sqref="I14"/>
    </sheetView>
  </sheetViews>
  <sheetFormatPr defaultRowHeight="18"/>
  <cols>
    <col min="1" max="1" width="25.5703125" customWidth="1"/>
    <col min="2" max="2" width="1.42578125" customWidth="1"/>
    <col min="3" max="3" width="20.140625" bestFit="1" customWidth="1"/>
    <col min="4" max="4" width="1.42578125" customWidth="1"/>
    <col min="5" max="5" width="16.5703125" bestFit="1" customWidth="1"/>
    <col min="6" max="6" width="1.42578125" customWidth="1"/>
    <col min="7" max="7" width="13.42578125" style="367" bestFit="1" customWidth="1"/>
    <col min="8" max="8" width="1.42578125" customWidth="1"/>
    <col min="9" max="9" width="16.5703125" bestFit="1" customWidth="1"/>
    <col min="10" max="10" width="1.42578125" customWidth="1"/>
    <col min="11" max="11" width="13.42578125" style="367" bestFit="1" customWidth="1"/>
  </cols>
  <sheetData>
    <row r="1" spans="1:13" ht="20.100000000000001" customHeight="1">
      <c r="A1" s="353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3" ht="20.100000000000001" customHeight="1">
      <c r="A2" s="354" t="s">
        <v>90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</row>
    <row r="3" spans="1:13" ht="20.100000000000001" customHeight="1">
      <c r="A3" s="355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5" spans="1:13" ht="15.75">
      <c r="A5" s="356" t="s">
        <v>146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7" spans="1:13" ht="15.75">
      <c r="A7" s="357" t="s">
        <v>147</v>
      </c>
      <c r="B7" s="288"/>
      <c r="C7" s="288"/>
      <c r="E7" s="358" t="s">
        <v>106</v>
      </c>
      <c r="F7" s="288"/>
      <c r="G7" s="288"/>
      <c r="I7" s="359" t="s">
        <v>7</v>
      </c>
      <c r="J7" s="288"/>
      <c r="K7" s="288"/>
    </row>
    <row r="8" spans="1:13" ht="42">
      <c r="A8" s="261" t="s">
        <v>148</v>
      </c>
      <c r="C8" s="262" t="s">
        <v>62</v>
      </c>
      <c r="E8" s="263" t="s">
        <v>149</v>
      </c>
      <c r="G8" s="390" t="s">
        <v>150</v>
      </c>
      <c r="I8" s="264" t="s">
        <v>149</v>
      </c>
      <c r="K8" s="390" t="s">
        <v>150</v>
      </c>
    </row>
    <row r="9" spans="1:13" ht="30">
      <c r="A9" s="265" t="s">
        <v>151</v>
      </c>
      <c r="C9" s="1" t="s">
        <v>70</v>
      </c>
      <c r="E9" s="364">
        <v>212466010</v>
      </c>
      <c r="G9" s="368">
        <f>E9/E14</f>
        <v>0.77393060348272835</v>
      </c>
      <c r="I9" s="364">
        <v>238364638</v>
      </c>
      <c r="K9" s="368">
        <f>I9/I14</f>
        <v>0.69345493364486022</v>
      </c>
      <c r="M9" s="388"/>
    </row>
    <row r="10" spans="1:13" ht="20.25">
      <c r="A10" s="266" t="s">
        <v>152</v>
      </c>
      <c r="C10" s="1" t="s">
        <v>78</v>
      </c>
      <c r="E10" s="364">
        <v>33470</v>
      </c>
      <c r="G10" s="368">
        <f>E10/E14</f>
        <v>1.2191812374396694E-4</v>
      </c>
      <c r="I10" s="364">
        <v>66716</v>
      </c>
      <c r="K10" s="368">
        <f>I10/I14</f>
        <v>1.9409145476121544E-4</v>
      </c>
      <c r="M10" s="388"/>
    </row>
    <row r="11" spans="1:13" ht="20.25">
      <c r="A11" s="267" t="s">
        <v>152</v>
      </c>
      <c r="C11" s="1" t="s">
        <v>80</v>
      </c>
      <c r="E11" s="364">
        <v>13127677</v>
      </c>
      <c r="G11" s="368">
        <f>E11/E14</f>
        <v>4.7818994590882243E-2</v>
      </c>
      <c r="I11" s="364">
        <v>18904121</v>
      </c>
      <c r="K11" s="368">
        <f>I11/I14</f>
        <v>5.4996227979375908E-2</v>
      </c>
      <c r="M11" s="388"/>
    </row>
    <row r="12" spans="1:13" ht="20.25">
      <c r="A12" s="268" t="s">
        <v>152</v>
      </c>
      <c r="C12" s="1" t="s">
        <v>82</v>
      </c>
      <c r="E12" s="364">
        <v>63505</v>
      </c>
      <c r="G12" s="368">
        <f>E12/E14</f>
        <v>2.3132388552018585E-4</v>
      </c>
      <c r="I12" s="364">
        <v>127010</v>
      </c>
      <c r="K12" s="368">
        <f>I12/I14</f>
        <v>3.6949990510854927E-4</v>
      </c>
      <c r="M12" s="388"/>
    </row>
    <row r="13" spans="1:13" ht="30">
      <c r="A13" s="269" t="s">
        <v>153</v>
      </c>
      <c r="C13" s="1" t="s">
        <v>85</v>
      </c>
      <c r="E13" s="364">
        <v>48837841</v>
      </c>
      <c r="G13" s="368">
        <f>E13/E14</f>
        <v>0.17789715991712526</v>
      </c>
      <c r="I13" s="364">
        <v>86272380</v>
      </c>
      <c r="K13" s="368">
        <f>I13/I14</f>
        <v>0.25098524701589409</v>
      </c>
      <c r="M13" s="388"/>
    </row>
    <row r="14" spans="1:13" ht="21" thickBot="1">
      <c r="A14" s="270" t="s">
        <v>56</v>
      </c>
      <c r="E14" s="381">
        <f>SUM(E9:$E$13)</f>
        <v>274528503</v>
      </c>
      <c r="G14" s="369">
        <f>SUM(G9:$G$13)</f>
        <v>1</v>
      </c>
      <c r="I14" s="381">
        <f>SUM(I9:$I$13)</f>
        <v>343734865</v>
      </c>
      <c r="K14" s="369">
        <f>SUM(K9:$K$13)</f>
        <v>1</v>
      </c>
    </row>
    <row r="15" spans="1:13" ht="21" thickTop="1">
      <c r="E15" s="393"/>
      <c r="G15" s="391"/>
      <c r="I15" s="271"/>
      <c r="K15" s="391"/>
    </row>
    <row r="16" spans="1:13">
      <c r="E16" s="394"/>
      <c r="I16" s="387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15"/>
  <sheetViews>
    <sheetView rightToLeft="1" tabSelected="1" view="pageBreakPreview" zoomScale="130" zoomScaleNormal="100" zoomScaleSheetLayoutView="130" workbookViewId="0">
      <selection activeCell="E14" sqref="E14"/>
    </sheetView>
  </sheetViews>
  <sheetFormatPr defaultRowHeight="15"/>
  <cols>
    <col min="1" max="1" width="31" bestFit="1" customWidth="1"/>
    <col min="2" max="2" width="1.42578125" customWidth="1"/>
    <col min="3" max="3" width="15.5703125" bestFit="1" customWidth="1"/>
    <col min="4" max="4" width="1.42578125" customWidth="1"/>
    <col min="5" max="5" width="15.5703125" bestFit="1" customWidth="1"/>
  </cols>
  <sheetData>
    <row r="1" spans="1:5" ht="20.100000000000001" customHeight="1">
      <c r="A1" s="360" t="s">
        <v>0</v>
      </c>
      <c r="B1" s="284"/>
      <c r="C1" s="284"/>
      <c r="D1" s="284"/>
      <c r="E1" s="284"/>
    </row>
    <row r="2" spans="1:5" ht="20.100000000000001" customHeight="1">
      <c r="A2" s="361" t="s">
        <v>90</v>
      </c>
      <c r="B2" s="284"/>
      <c r="C2" s="284"/>
      <c r="D2" s="284"/>
      <c r="E2" s="284"/>
    </row>
    <row r="3" spans="1:5" ht="20.100000000000001" customHeight="1">
      <c r="A3" s="362" t="s">
        <v>2</v>
      </c>
      <c r="B3" s="284"/>
      <c r="C3" s="284"/>
      <c r="D3" s="284"/>
      <c r="E3" s="284"/>
    </row>
    <row r="5" spans="1:5" ht="15.75">
      <c r="A5" s="363" t="s">
        <v>154</v>
      </c>
      <c r="B5" s="284"/>
      <c r="C5" s="284"/>
      <c r="D5" s="284"/>
      <c r="E5" s="284"/>
    </row>
    <row r="7" spans="1:5" ht="15.75">
      <c r="C7" s="272" t="s">
        <v>106</v>
      </c>
      <c r="E7" s="273" t="s">
        <v>7</v>
      </c>
    </row>
    <row r="8" spans="1:5" ht="15.75">
      <c r="A8" s="274" t="s">
        <v>102</v>
      </c>
      <c r="C8" s="275" t="s">
        <v>66</v>
      </c>
      <c r="E8" s="276" t="s">
        <v>66</v>
      </c>
    </row>
    <row r="9" spans="1:5" ht="20.25">
      <c r="A9" s="277" t="s">
        <v>142</v>
      </c>
      <c r="C9" s="364">
        <v>1540779</v>
      </c>
      <c r="D9" s="364"/>
      <c r="E9" s="364">
        <v>40943496</v>
      </c>
    </row>
    <row r="10" spans="1:5" ht="20.25">
      <c r="A10" s="278" t="s">
        <v>155</v>
      </c>
      <c r="C10" s="364">
        <v>6266197</v>
      </c>
      <c r="D10" s="364"/>
      <c r="E10" s="364">
        <v>5538540907</v>
      </c>
    </row>
    <row r="11" spans="1:5" ht="20.25">
      <c r="A11" s="279" t="s">
        <v>156</v>
      </c>
      <c r="C11" s="364">
        <v>0</v>
      </c>
      <c r="D11" s="364"/>
      <c r="E11" s="364">
        <v>-66667</v>
      </c>
    </row>
    <row r="12" spans="1:5" ht="30">
      <c r="A12" s="279" t="s">
        <v>157</v>
      </c>
      <c r="C12" s="364">
        <v>1022991734</v>
      </c>
      <c r="D12" s="364"/>
      <c r="E12" s="364">
        <v>2809976979</v>
      </c>
    </row>
    <row r="13" spans="1:5" ht="30">
      <c r="A13" s="279" t="s">
        <v>158</v>
      </c>
      <c r="C13" s="364">
        <v>282046</v>
      </c>
      <c r="D13" s="364"/>
      <c r="E13" s="364">
        <v>0</v>
      </c>
    </row>
    <row r="14" spans="1:5" ht="21" thickBot="1">
      <c r="A14" s="280" t="s">
        <v>56</v>
      </c>
      <c r="C14" s="381">
        <f>SUM(C9:$C$13)</f>
        <v>1031080756</v>
      </c>
      <c r="D14" s="364"/>
      <c r="E14" s="381">
        <f>SUM(E9:E13)</f>
        <v>8389394715</v>
      </c>
    </row>
    <row r="15" spans="1:5" ht="15.75" thickTop="1">
      <c r="C15" s="281"/>
      <c r="E15" s="282"/>
    </row>
  </sheetData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61"/>
  <sheetViews>
    <sheetView rightToLeft="1" view="pageBreakPreview" zoomScale="80" zoomScaleNormal="100" zoomScaleSheetLayoutView="80" workbookViewId="0">
      <selection activeCell="J51" sqref="J51"/>
    </sheetView>
  </sheetViews>
  <sheetFormatPr defaultRowHeight="15"/>
  <cols>
    <col min="1" max="1" width="17" customWidth="1"/>
    <col min="2" max="2" width="1.42578125" customWidth="1"/>
    <col min="3" max="3" width="16.85546875" bestFit="1" customWidth="1"/>
    <col min="4" max="4" width="1.42578125" customWidth="1"/>
    <col min="5" max="5" width="24.140625" bestFit="1" customWidth="1"/>
    <col min="6" max="6" width="1.42578125" customWidth="1"/>
    <col min="7" max="7" width="24.140625" bestFit="1" customWidth="1"/>
    <col min="8" max="8" width="1.42578125" customWidth="1"/>
    <col min="9" max="9" width="4.85546875" bestFit="1" customWidth="1"/>
    <col min="10" max="10" width="11.5703125" bestFit="1" customWidth="1"/>
    <col min="11" max="11" width="1.42578125" customWidth="1"/>
    <col min="12" max="12" width="15.140625" bestFit="1" customWidth="1"/>
    <col min="13" max="13" width="22" bestFit="1" customWidth="1"/>
    <col min="14" max="14" width="1.42578125" customWidth="1"/>
    <col min="15" max="15" width="16.85546875" bestFit="1" customWidth="1"/>
    <col min="16" max="16" width="1.42578125" customWidth="1"/>
    <col min="17" max="17" width="16.85546875" bestFit="1" customWidth="1"/>
    <col min="18" max="18" width="1.42578125" customWidth="1"/>
    <col min="19" max="19" width="24.140625" bestFit="1" customWidth="1"/>
    <col min="20" max="20" width="1.42578125" customWidth="1"/>
    <col min="21" max="21" width="24.140625" bestFit="1" customWidth="1"/>
    <col min="22" max="22" width="1.42578125" customWidth="1"/>
    <col min="23" max="23" width="19.140625" bestFit="1" customWidth="1"/>
    <col min="24" max="24" width="17.42578125" bestFit="1" customWidth="1"/>
  </cols>
  <sheetData>
    <row r="1" spans="1:24" ht="20.100000000000001" customHeight="1">
      <c r="A1" s="302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</row>
    <row r="2" spans="1:24" ht="20.100000000000001" customHeight="1">
      <c r="A2" s="303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</row>
    <row r="3" spans="1:24" ht="20.100000000000001" customHeight="1">
      <c r="A3" s="304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</row>
    <row r="5" spans="1:24" ht="15.75">
      <c r="A5" s="305" t="s">
        <v>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</row>
    <row r="6" spans="1:24" ht="15.75">
      <c r="A6" s="306" t="s">
        <v>4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</row>
    <row r="8" spans="1:24" ht="15.75">
      <c r="C8" s="287" t="s">
        <v>5</v>
      </c>
      <c r="D8" s="288"/>
      <c r="E8" s="288"/>
      <c r="F8" s="288"/>
      <c r="G8" s="288"/>
      <c r="I8" s="289" t="s">
        <v>6</v>
      </c>
      <c r="J8" s="288"/>
      <c r="K8" s="288"/>
      <c r="L8" s="288"/>
      <c r="M8" s="288"/>
      <c r="O8" s="290" t="s">
        <v>7</v>
      </c>
      <c r="P8" s="288"/>
      <c r="Q8" s="288"/>
      <c r="R8" s="288"/>
      <c r="S8" s="288"/>
      <c r="T8" s="288"/>
      <c r="U8" s="288"/>
      <c r="V8" s="288"/>
      <c r="W8" s="288"/>
    </row>
    <row r="9" spans="1:24">
      <c r="A9" s="291" t="s">
        <v>8</v>
      </c>
      <c r="C9" s="365" t="s">
        <v>9</v>
      </c>
      <c r="E9" s="291" t="s">
        <v>10</v>
      </c>
      <c r="G9" s="291" t="s">
        <v>11</v>
      </c>
      <c r="I9" s="366" t="s">
        <v>12</v>
      </c>
      <c r="J9" s="386"/>
      <c r="L9" s="366" t="s">
        <v>13</v>
      </c>
      <c r="M9" s="386"/>
      <c r="O9" s="291" t="s">
        <v>9</v>
      </c>
      <c r="Q9" s="296" t="s">
        <v>14</v>
      </c>
      <c r="S9" s="291" t="s">
        <v>10</v>
      </c>
      <c r="U9" s="291" t="s">
        <v>11</v>
      </c>
      <c r="W9" s="300" t="s">
        <v>15</v>
      </c>
    </row>
    <row r="10" spans="1:24">
      <c r="A10" s="292"/>
      <c r="C10" s="366"/>
      <c r="E10" s="293"/>
      <c r="G10" s="294"/>
      <c r="I10" s="2" t="s">
        <v>9</v>
      </c>
      <c r="J10" s="3" t="s">
        <v>10</v>
      </c>
      <c r="L10" s="4" t="s">
        <v>9</v>
      </c>
      <c r="M10" s="5" t="s">
        <v>16</v>
      </c>
      <c r="O10" s="295"/>
      <c r="Q10" s="297"/>
      <c r="S10" s="298"/>
      <c r="U10" s="299"/>
      <c r="W10" s="301"/>
      <c r="X10" s="382"/>
    </row>
    <row r="11" spans="1:24" ht="20.25">
      <c r="A11" s="6" t="s">
        <v>17</v>
      </c>
      <c r="C11" s="364">
        <v>2617058</v>
      </c>
      <c r="E11" s="364">
        <v>8015629055</v>
      </c>
      <c r="F11" s="364"/>
      <c r="G11" s="364">
        <v>7632761405</v>
      </c>
      <c r="H11" s="364"/>
      <c r="I11" s="364">
        <v>0</v>
      </c>
      <c r="J11" s="364">
        <v>0</v>
      </c>
      <c r="K11" s="364"/>
      <c r="L11" s="364">
        <v>2617058</v>
      </c>
      <c r="M11" s="364">
        <v>7607324579</v>
      </c>
      <c r="N11" s="364"/>
      <c r="O11" s="364">
        <v>0</v>
      </c>
      <c r="P11" s="364"/>
      <c r="Q11" s="364">
        <v>0</v>
      </c>
      <c r="R11" s="364"/>
      <c r="S11" s="364">
        <v>0</v>
      </c>
      <c r="T11" s="364"/>
      <c r="U11" s="364">
        <v>0</v>
      </c>
      <c r="W11" s="368">
        <v>0</v>
      </c>
      <c r="X11" s="388"/>
    </row>
    <row r="12" spans="1:24" ht="20.25">
      <c r="A12" s="7" t="s">
        <v>18</v>
      </c>
      <c r="C12" s="364">
        <v>144860000</v>
      </c>
      <c r="E12" s="364">
        <v>497297874841</v>
      </c>
      <c r="F12" s="364"/>
      <c r="G12" s="364">
        <v>433434229830</v>
      </c>
      <c r="H12" s="364"/>
      <c r="I12" s="364">
        <v>0</v>
      </c>
      <c r="J12" s="364">
        <v>0</v>
      </c>
      <c r="K12" s="364"/>
      <c r="L12" s="364">
        <v>0</v>
      </c>
      <c r="M12" s="364">
        <v>0</v>
      </c>
      <c r="N12" s="364"/>
      <c r="O12" s="364">
        <v>170222123</v>
      </c>
      <c r="P12" s="364"/>
      <c r="Q12" s="364">
        <v>2384</v>
      </c>
      <c r="R12" s="364"/>
      <c r="S12" s="364">
        <v>443090167194</v>
      </c>
      <c r="T12" s="364"/>
      <c r="U12" s="385">
        <v>403394974462</v>
      </c>
      <c r="W12" s="368">
        <v>0.13151515287798504</v>
      </c>
      <c r="X12" s="388"/>
    </row>
    <row r="13" spans="1:24" ht="20.25">
      <c r="A13" s="8" t="s">
        <v>19</v>
      </c>
      <c r="C13" s="364">
        <v>0</v>
      </c>
      <c r="D13" s="364"/>
      <c r="E13" s="364">
        <v>0</v>
      </c>
      <c r="F13" s="364"/>
      <c r="G13" s="364">
        <v>0</v>
      </c>
      <c r="H13" s="364"/>
      <c r="I13" s="364">
        <v>0</v>
      </c>
      <c r="J13" s="364">
        <v>0</v>
      </c>
      <c r="K13" s="364"/>
      <c r="L13" s="364">
        <v>0</v>
      </c>
      <c r="M13" s="364">
        <v>0</v>
      </c>
      <c r="N13" s="364"/>
      <c r="O13" s="364">
        <v>33816166</v>
      </c>
      <c r="P13" s="364"/>
      <c r="Q13" s="364">
        <v>1185</v>
      </c>
      <c r="R13" s="364"/>
      <c r="S13" s="364">
        <v>54207707647</v>
      </c>
      <c r="T13" s="364"/>
      <c r="U13" s="364">
        <v>39833727378</v>
      </c>
      <c r="W13" s="368">
        <v>1.2986623724810782E-2</v>
      </c>
      <c r="X13" s="388"/>
    </row>
    <row r="14" spans="1:24" ht="30">
      <c r="A14" s="9" t="s">
        <v>20</v>
      </c>
      <c r="C14" s="364">
        <v>38137</v>
      </c>
      <c r="D14" s="364"/>
      <c r="E14" s="364">
        <v>26720136</v>
      </c>
      <c r="F14" s="364"/>
      <c r="G14" s="364">
        <v>26537059</v>
      </c>
      <c r="H14" s="364"/>
      <c r="I14" s="364">
        <v>0</v>
      </c>
      <c r="J14" s="364">
        <v>0</v>
      </c>
      <c r="K14" s="364"/>
      <c r="L14" s="364">
        <v>0</v>
      </c>
      <c r="M14" s="364">
        <v>0</v>
      </c>
      <c r="N14" s="364"/>
      <c r="O14" s="364">
        <v>38137</v>
      </c>
      <c r="P14" s="364"/>
      <c r="Q14" s="364">
        <v>700</v>
      </c>
      <c r="R14" s="364"/>
      <c r="S14" s="364">
        <v>26720136</v>
      </c>
      <c r="T14" s="364"/>
      <c r="U14" s="364">
        <v>26537059</v>
      </c>
      <c r="W14" s="368">
        <v>8.6516332435020727E-6</v>
      </c>
      <c r="X14" s="388"/>
    </row>
    <row r="15" spans="1:24" ht="30">
      <c r="A15" s="10" t="s">
        <v>21</v>
      </c>
      <c r="C15" s="364">
        <v>108053</v>
      </c>
      <c r="D15" s="364"/>
      <c r="E15" s="364">
        <v>54075554</v>
      </c>
      <c r="F15" s="364"/>
      <c r="G15" s="364">
        <v>53705042</v>
      </c>
      <c r="H15" s="364"/>
      <c r="I15" s="364">
        <v>0</v>
      </c>
      <c r="J15" s="364">
        <v>0</v>
      </c>
      <c r="K15" s="364"/>
      <c r="L15" s="364">
        <v>0</v>
      </c>
      <c r="M15" s="364">
        <v>0</v>
      </c>
      <c r="N15" s="364"/>
      <c r="O15" s="364">
        <v>108053</v>
      </c>
      <c r="P15" s="364"/>
      <c r="Q15" s="364">
        <v>500</v>
      </c>
      <c r="R15" s="364"/>
      <c r="S15" s="364">
        <v>54075554</v>
      </c>
      <c r="T15" s="364"/>
      <c r="U15" s="364">
        <v>53705042</v>
      </c>
      <c r="W15" s="368">
        <v>1.7508960835142849E-5</v>
      </c>
      <c r="X15" s="388"/>
    </row>
    <row r="16" spans="1:24" ht="20.25">
      <c r="A16" s="11" t="s">
        <v>22</v>
      </c>
      <c r="C16" s="364">
        <v>36664627</v>
      </c>
      <c r="D16" s="364"/>
      <c r="E16" s="364">
        <v>78221797463</v>
      </c>
      <c r="F16" s="364"/>
      <c r="G16" s="364">
        <v>61740324363</v>
      </c>
      <c r="H16" s="364"/>
      <c r="I16" s="364">
        <v>0</v>
      </c>
      <c r="J16" s="364">
        <v>0</v>
      </c>
      <c r="K16" s="364"/>
      <c r="L16" s="364">
        <v>0</v>
      </c>
      <c r="M16" s="364">
        <v>0</v>
      </c>
      <c r="N16" s="364"/>
      <c r="O16" s="364">
        <v>36664627</v>
      </c>
      <c r="P16" s="364"/>
      <c r="Q16" s="364">
        <v>1803</v>
      </c>
      <c r="R16" s="364"/>
      <c r="S16" s="364">
        <v>78221797463</v>
      </c>
      <c r="T16" s="364"/>
      <c r="U16" s="364">
        <v>65712989862</v>
      </c>
      <c r="W16" s="368">
        <v>2.1423801620970656E-2</v>
      </c>
      <c r="X16" s="388"/>
    </row>
    <row r="17" spans="1:24" ht="20.25">
      <c r="A17" s="12" t="s">
        <v>23</v>
      </c>
      <c r="C17" s="364">
        <v>70247</v>
      </c>
      <c r="D17" s="364"/>
      <c r="E17" s="364">
        <v>70310780</v>
      </c>
      <c r="F17" s="364"/>
      <c r="G17" s="364">
        <v>69829030</v>
      </c>
      <c r="H17" s="364"/>
      <c r="I17" s="364">
        <v>0</v>
      </c>
      <c r="J17" s="364">
        <v>0</v>
      </c>
      <c r="K17" s="364"/>
      <c r="L17" s="364">
        <v>0</v>
      </c>
      <c r="M17" s="364">
        <v>0</v>
      </c>
      <c r="N17" s="364"/>
      <c r="O17" s="364">
        <v>70247</v>
      </c>
      <c r="P17" s="364"/>
      <c r="Q17" s="364">
        <v>1000</v>
      </c>
      <c r="R17" s="364"/>
      <c r="S17" s="364">
        <v>70310780</v>
      </c>
      <c r="T17" s="364"/>
      <c r="U17" s="364">
        <v>69829030</v>
      </c>
      <c r="W17" s="368">
        <v>2.2765716325592206E-5</v>
      </c>
      <c r="X17" s="388"/>
    </row>
    <row r="18" spans="1:24" ht="20.25">
      <c r="A18" s="13" t="s">
        <v>24</v>
      </c>
      <c r="C18" s="364">
        <v>2450000</v>
      </c>
      <c r="D18" s="364"/>
      <c r="E18" s="364">
        <v>9648092144</v>
      </c>
      <c r="F18" s="364"/>
      <c r="G18" s="364">
        <v>8706635437</v>
      </c>
      <c r="H18" s="364"/>
      <c r="I18" s="364">
        <v>0</v>
      </c>
      <c r="J18" s="364">
        <v>0</v>
      </c>
      <c r="K18" s="364"/>
      <c r="L18" s="364">
        <v>0</v>
      </c>
      <c r="M18" s="364">
        <v>0</v>
      </c>
      <c r="N18" s="364"/>
      <c r="O18" s="364">
        <v>2450000</v>
      </c>
      <c r="P18" s="364"/>
      <c r="Q18" s="364">
        <v>3365</v>
      </c>
      <c r="R18" s="364"/>
      <c r="S18" s="364">
        <v>9648092144</v>
      </c>
      <c r="T18" s="364"/>
      <c r="U18" s="364">
        <v>8195196712</v>
      </c>
      <c r="W18" s="368">
        <v>2.6718046001472165E-3</v>
      </c>
      <c r="X18" s="388"/>
    </row>
    <row r="19" spans="1:24" ht="30">
      <c r="A19" s="14" t="s">
        <v>25</v>
      </c>
      <c r="C19" s="364">
        <v>1316253</v>
      </c>
      <c r="D19" s="364"/>
      <c r="E19" s="364">
        <v>48581660596</v>
      </c>
      <c r="F19" s="364"/>
      <c r="G19" s="364">
        <v>54364904793</v>
      </c>
      <c r="H19" s="364"/>
      <c r="I19" s="364">
        <v>0</v>
      </c>
      <c r="J19" s="364">
        <v>0</v>
      </c>
      <c r="K19" s="364"/>
      <c r="L19" s="364">
        <v>0</v>
      </c>
      <c r="M19" s="364">
        <v>0</v>
      </c>
      <c r="N19" s="364"/>
      <c r="O19" s="364">
        <v>1316253</v>
      </c>
      <c r="P19" s="364"/>
      <c r="Q19" s="364">
        <v>39700</v>
      </c>
      <c r="R19" s="364"/>
      <c r="S19" s="364">
        <v>48581660596</v>
      </c>
      <c r="T19" s="364"/>
      <c r="U19" s="364">
        <v>51944325398</v>
      </c>
      <c r="W19" s="368">
        <v>1.6934930597419476E-2</v>
      </c>
      <c r="X19" s="388"/>
    </row>
    <row r="20" spans="1:24" ht="20.25">
      <c r="A20" s="15" t="s">
        <v>26</v>
      </c>
      <c r="C20" s="364">
        <v>1000000</v>
      </c>
      <c r="D20" s="364"/>
      <c r="E20" s="364">
        <v>22041428485</v>
      </c>
      <c r="F20" s="364"/>
      <c r="G20" s="364">
        <v>18717961500</v>
      </c>
      <c r="H20" s="364"/>
      <c r="I20" s="364">
        <v>0</v>
      </c>
      <c r="J20" s="364">
        <v>0</v>
      </c>
      <c r="K20" s="364"/>
      <c r="L20" s="364">
        <v>0</v>
      </c>
      <c r="M20" s="364">
        <v>0</v>
      </c>
      <c r="N20" s="364"/>
      <c r="O20" s="364">
        <v>1000000</v>
      </c>
      <c r="P20" s="364"/>
      <c r="Q20" s="364">
        <v>20430</v>
      </c>
      <c r="R20" s="364"/>
      <c r="S20" s="364">
        <v>22041428485</v>
      </c>
      <c r="T20" s="364"/>
      <c r="U20" s="364">
        <v>20308441500</v>
      </c>
      <c r="W20" s="368">
        <v>6.6209743741805415E-3</v>
      </c>
      <c r="X20" s="388"/>
    </row>
    <row r="21" spans="1:24" ht="30">
      <c r="A21" s="16" t="s">
        <v>27</v>
      </c>
      <c r="C21" s="364">
        <v>21100000</v>
      </c>
      <c r="D21" s="364"/>
      <c r="E21" s="364">
        <v>213510593637</v>
      </c>
      <c r="F21" s="364"/>
      <c r="G21" s="364">
        <v>189189584100</v>
      </c>
      <c r="H21" s="364"/>
      <c r="I21" s="364">
        <v>0</v>
      </c>
      <c r="J21" s="364">
        <v>0</v>
      </c>
      <c r="K21" s="364"/>
      <c r="L21" s="364">
        <v>0</v>
      </c>
      <c r="M21" s="364">
        <v>0</v>
      </c>
      <c r="N21" s="364"/>
      <c r="O21" s="364">
        <v>21100000</v>
      </c>
      <c r="P21" s="364"/>
      <c r="Q21" s="364">
        <v>10480</v>
      </c>
      <c r="R21" s="364"/>
      <c r="S21" s="364">
        <v>213510593637</v>
      </c>
      <c r="T21" s="364"/>
      <c r="U21" s="364">
        <v>219812288400</v>
      </c>
      <c r="W21" s="368">
        <v>7.1663378434351194E-2</v>
      </c>
      <c r="X21" s="388"/>
    </row>
    <row r="22" spans="1:24" ht="20.25">
      <c r="A22" s="17" t="s">
        <v>28</v>
      </c>
      <c r="C22" s="364">
        <v>16500000</v>
      </c>
      <c r="D22" s="364"/>
      <c r="E22" s="364">
        <v>218993092508</v>
      </c>
      <c r="F22" s="364"/>
      <c r="G22" s="364">
        <v>261937145250</v>
      </c>
      <c r="H22" s="364"/>
      <c r="I22" s="364">
        <v>0</v>
      </c>
      <c r="J22" s="364">
        <v>0</v>
      </c>
      <c r="K22" s="364"/>
      <c r="L22" s="364">
        <v>0</v>
      </c>
      <c r="M22" s="364">
        <v>0</v>
      </c>
      <c r="N22" s="364"/>
      <c r="O22" s="364">
        <v>16500000</v>
      </c>
      <c r="P22" s="364"/>
      <c r="Q22" s="364">
        <v>17680</v>
      </c>
      <c r="R22" s="364"/>
      <c r="S22" s="364">
        <v>218993092508</v>
      </c>
      <c r="T22" s="364"/>
      <c r="U22" s="364">
        <v>289984266000</v>
      </c>
      <c r="W22" s="368">
        <v>9.4540902811353286E-2</v>
      </c>
      <c r="X22" s="388"/>
    </row>
    <row r="23" spans="1:24" ht="30">
      <c r="A23" s="18" t="s">
        <v>29</v>
      </c>
      <c r="C23" s="364">
        <v>3200000</v>
      </c>
      <c r="D23" s="364"/>
      <c r="E23" s="364">
        <v>17094269806</v>
      </c>
      <c r="F23" s="364"/>
      <c r="G23" s="364">
        <v>14552892000</v>
      </c>
      <c r="H23" s="364"/>
      <c r="I23" s="364">
        <v>0</v>
      </c>
      <c r="J23" s="364">
        <v>0</v>
      </c>
      <c r="K23" s="364"/>
      <c r="L23" s="364">
        <v>0</v>
      </c>
      <c r="M23" s="364">
        <v>0</v>
      </c>
      <c r="N23" s="364"/>
      <c r="O23" s="364">
        <v>3200000</v>
      </c>
      <c r="P23" s="364"/>
      <c r="Q23" s="364">
        <v>5700</v>
      </c>
      <c r="R23" s="364"/>
      <c r="S23" s="364">
        <v>17094269806</v>
      </c>
      <c r="T23" s="364"/>
      <c r="U23" s="364">
        <v>18131472000</v>
      </c>
      <c r="W23" s="368">
        <v>5.9112370330422458E-3</v>
      </c>
      <c r="X23" s="388"/>
    </row>
    <row r="24" spans="1:24" ht="20.25">
      <c r="A24" s="19" t="s">
        <v>30</v>
      </c>
      <c r="C24" s="364">
        <v>2507616</v>
      </c>
      <c r="D24" s="364"/>
      <c r="E24" s="364">
        <v>60119791406</v>
      </c>
      <c r="F24" s="364"/>
      <c r="G24" s="364">
        <v>54290912015</v>
      </c>
      <c r="H24" s="364"/>
      <c r="I24" s="364">
        <v>0</v>
      </c>
      <c r="J24" s="364">
        <v>0</v>
      </c>
      <c r="K24" s="364"/>
      <c r="L24" s="364">
        <v>0</v>
      </c>
      <c r="M24" s="364">
        <v>0</v>
      </c>
      <c r="N24" s="364"/>
      <c r="O24" s="364">
        <v>2507616</v>
      </c>
      <c r="P24" s="364"/>
      <c r="Q24" s="364">
        <v>24620</v>
      </c>
      <c r="R24" s="364"/>
      <c r="S24" s="364">
        <v>60119791406</v>
      </c>
      <c r="T24" s="364"/>
      <c r="U24" s="364">
        <v>61370167760</v>
      </c>
      <c r="W24" s="368">
        <v>2.0007951278689744E-2</v>
      </c>
      <c r="X24" s="388"/>
    </row>
    <row r="25" spans="1:24" ht="20.25">
      <c r="A25" s="20" t="s">
        <v>31</v>
      </c>
      <c r="C25" s="364">
        <v>900000</v>
      </c>
      <c r="D25" s="364"/>
      <c r="E25" s="364">
        <v>19249488475</v>
      </c>
      <c r="F25" s="364"/>
      <c r="G25" s="364">
        <v>23305502250</v>
      </c>
      <c r="H25" s="364"/>
      <c r="I25" s="364">
        <v>0</v>
      </c>
      <c r="J25" s="364">
        <v>0</v>
      </c>
      <c r="K25" s="364"/>
      <c r="L25" s="364">
        <v>0</v>
      </c>
      <c r="M25" s="364">
        <v>0</v>
      </c>
      <c r="N25" s="364"/>
      <c r="O25" s="364">
        <v>2700000</v>
      </c>
      <c r="P25" s="364"/>
      <c r="Q25" s="364">
        <v>8750</v>
      </c>
      <c r="R25" s="364"/>
      <c r="S25" s="364">
        <v>19249488475</v>
      </c>
      <c r="T25" s="364"/>
      <c r="U25" s="364">
        <v>23484431250</v>
      </c>
      <c r="W25" s="368">
        <v>7.6564130978960011E-3</v>
      </c>
      <c r="X25" s="388"/>
    </row>
    <row r="26" spans="1:24" ht="30">
      <c r="A26" s="21" t="s">
        <v>32</v>
      </c>
      <c r="C26" s="364">
        <v>13333333</v>
      </c>
      <c r="D26" s="364"/>
      <c r="E26" s="364">
        <v>100980139650</v>
      </c>
      <c r="F26" s="364"/>
      <c r="G26" s="364">
        <v>78582964035</v>
      </c>
      <c r="H26" s="364"/>
      <c r="I26" s="364">
        <v>0</v>
      </c>
      <c r="J26" s="364">
        <v>0</v>
      </c>
      <c r="K26" s="364"/>
      <c r="L26" s="364">
        <v>0</v>
      </c>
      <c r="M26" s="364">
        <v>0</v>
      </c>
      <c r="N26" s="364"/>
      <c r="O26" s="364">
        <v>13333333</v>
      </c>
      <c r="P26" s="364"/>
      <c r="Q26" s="364">
        <v>6990</v>
      </c>
      <c r="R26" s="364"/>
      <c r="S26" s="364">
        <v>100980139650</v>
      </c>
      <c r="T26" s="364"/>
      <c r="U26" s="364">
        <v>92645457684</v>
      </c>
      <c r="W26" s="368">
        <v>3.0204346365524493E-2</v>
      </c>
      <c r="X26" s="388"/>
    </row>
    <row r="27" spans="1:24" ht="30">
      <c r="A27" s="22" t="s">
        <v>33</v>
      </c>
      <c r="C27" s="364">
        <v>5365706</v>
      </c>
      <c r="D27" s="364"/>
      <c r="E27" s="364">
        <v>39430500402</v>
      </c>
      <c r="F27" s="364"/>
      <c r="G27" s="364">
        <v>37549811547</v>
      </c>
      <c r="H27" s="364"/>
      <c r="I27" s="364">
        <v>0</v>
      </c>
      <c r="J27" s="364">
        <v>0</v>
      </c>
      <c r="K27" s="364"/>
      <c r="L27" s="364">
        <v>0</v>
      </c>
      <c r="M27" s="364">
        <v>0</v>
      </c>
      <c r="N27" s="364"/>
      <c r="O27" s="364">
        <v>5365706</v>
      </c>
      <c r="P27" s="364"/>
      <c r="Q27" s="364">
        <v>8810</v>
      </c>
      <c r="R27" s="364"/>
      <c r="S27" s="364">
        <v>39430500402</v>
      </c>
      <c r="T27" s="364"/>
      <c r="U27" s="364">
        <v>46990602234</v>
      </c>
      <c r="W27" s="368">
        <v>1.5319913801294152E-2</v>
      </c>
      <c r="X27" s="388"/>
    </row>
    <row r="28" spans="1:24" ht="20.25">
      <c r="A28" s="23" t="s">
        <v>34</v>
      </c>
      <c r="C28" s="364">
        <v>6900000</v>
      </c>
      <c r="D28" s="364"/>
      <c r="E28" s="364">
        <v>79229671655</v>
      </c>
      <c r="F28" s="364"/>
      <c r="G28" s="364">
        <v>82101571650</v>
      </c>
      <c r="H28" s="364"/>
      <c r="I28" s="364">
        <v>0</v>
      </c>
      <c r="J28" s="364">
        <v>0</v>
      </c>
      <c r="K28" s="364"/>
      <c r="L28" s="364">
        <v>0</v>
      </c>
      <c r="M28" s="364">
        <v>0</v>
      </c>
      <c r="N28" s="364"/>
      <c r="O28" s="364">
        <v>6900000</v>
      </c>
      <c r="P28" s="364"/>
      <c r="Q28" s="364">
        <v>13040</v>
      </c>
      <c r="R28" s="364"/>
      <c r="S28" s="364">
        <v>79229671655</v>
      </c>
      <c r="T28" s="364"/>
      <c r="U28" s="364">
        <v>89440642800</v>
      </c>
      <c r="W28" s="368">
        <v>2.9159510048520236E-2</v>
      </c>
      <c r="X28" s="388"/>
    </row>
    <row r="29" spans="1:24" ht="20.25">
      <c r="A29" s="24" t="s">
        <v>35</v>
      </c>
      <c r="C29" s="364">
        <v>23400000</v>
      </c>
      <c r="D29" s="364"/>
      <c r="E29" s="364">
        <v>169987540512</v>
      </c>
      <c r="F29" s="364"/>
      <c r="G29" s="364">
        <v>167710151700</v>
      </c>
      <c r="H29" s="364"/>
      <c r="I29" s="364">
        <v>0</v>
      </c>
      <c r="J29" s="364">
        <v>0</v>
      </c>
      <c r="K29" s="364"/>
      <c r="L29" s="364">
        <v>0</v>
      </c>
      <c r="M29" s="364">
        <v>0</v>
      </c>
      <c r="N29" s="364"/>
      <c r="O29" s="364">
        <v>52650000</v>
      </c>
      <c r="P29" s="364"/>
      <c r="Q29" s="364">
        <v>3667</v>
      </c>
      <c r="R29" s="364"/>
      <c r="S29" s="364">
        <v>169987540512</v>
      </c>
      <c r="T29" s="364"/>
      <c r="U29" s="364">
        <v>191918798077</v>
      </c>
      <c r="W29" s="368">
        <v>6.2569520363802755E-2</v>
      </c>
      <c r="X29" s="388"/>
    </row>
    <row r="30" spans="1:24" ht="20.25">
      <c r="A30" s="25" t="s">
        <v>36</v>
      </c>
      <c r="C30" s="364">
        <v>45352355</v>
      </c>
      <c r="D30" s="364"/>
      <c r="E30" s="364">
        <v>278601551532</v>
      </c>
      <c r="F30" s="364"/>
      <c r="G30" s="364">
        <v>224510892269</v>
      </c>
      <c r="H30" s="364"/>
      <c r="I30" s="364">
        <v>0</v>
      </c>
      <c r="J30" s="364">
        <v>0</v>
      </c>
      <c r="K30" s="364"/>
      <c r="L30" s="364">
        <v>0</v>
      </c>
      <c r="M30" s="364">
        <v>0</v>
      </c>
      <c r="N30" s="364"/>
      <c r="O30" s="364">
        <v>45352355</v>
      </c>
      <c r="P30" s="364"/>
      <c r="Q30" s="364">
        <v>5530</v>
      </c>
      <c r="R30" s="364"/>
      <c r="S30" s="364">
        <v>278601551532</v>
      </c>
      <c r="T30" s="364"/>
      <c r="U30" s="364">
        <v>249306271937</v>
      </c>
      <c r="W30" s="368">
        <v>8.1279030585255027E-2</v>
      </c>
      <c r="X30" s="388"/>
    </row>
    <row r="31" spans="1:24" ht="20.25">
      <c r="A31" s="26" t="s">
        <v>37</v>
      </c>
      <c r="C31" s="364">
        <v>21421840</v>
      </c>
      <c r="D31" s="364"/>
      <c r="E31" s="364">
        <v>69097830967</v>
      </c>
      <c r="F31" s="364"/>
      <c r="G31" s="364">
        <v>75403399764</v>
      </c>
      <c r="H31" s="364"/>
      <c r="I31" s="364">
        <v>0</v>
      </c>
      <c r="J31" s="364">
        <v>0</v>
      </c>
      <c r="K31" s="364"/>
      <c r="L31" s="364">
        <v>0</v>
      </c>
      <c r="M31" s="364">
        <v>0</v>
      </c>
      <c r="N31" s="364"/>
      <c r="O31" s="364">
        <v>21421840</v>
      </c>
      <c r="P31" s="364"/>
      <c r="Q31" s="364">
        <v>4022</v>
      </c>
      <c r="R31" s="364"/>
      <c r="S31" s="364">
        <v>69097830967</v>
      </c>
      <c r="T31" s="364"/>
      <c r="U31" s="364">
        <v>85645996569</v>
      </c>
      <c r="W31" s="368">
        <v>2.7922376443042348E-2</v>
      </c>
      <c r="X31" s="388"/>
    </row>
    <row r="32" spans="1:24" ht="20.25">
      <c r="A32" s="27" t="s">
        <v>38</v>
      </c>
      <c r="C32" s="364">
        <v>4800000</v>
      </c>
      <c r="D32" s="364"/>
      <c r="E32" s="364">
        <v>42561701497</v>
      </c>
      <c r="F32" s="364"/>
      <c r="G32" s="364">
        <v>23356198800</v>
      </c>
      <c r="H32" s="364"/>
      <c r="I32" s="364">
        <v>0</v>
      </c>
      <c r="J32" s="364">
        <v>0</v>
      </c>
      <c r="K32" s="364"/>
      <c r="L32" s="364">
        <v>0</v>
      </c>
      <c r="M32" s="364">
        <v>0</v>
      </c>
      <c r="N32" s="364"/>
      <c r="O32" s="364">
        <v>4800000</v>
      </c>
      <c r="P32" s="364"/>
      <c r="Q32" s="364">
        <v>5180</v>
      </c>
      <c r="R32" s="364"/>
      <c r="S32" s="364">
        <v>42561701497</v>
      </c>
      <c r="T32" s="364"/>
      <c r="U32" s="364">
        <v>24716059200</v>
      </c>
      <c r="W32" s="368">
        <v>8.0579494292523247E-3</v>
      </c>
      <c r="X32" s="388"/>
    </row>
    <row r="33" spans="1:24" ht="20.25">
      <c r="A33" s="28" t="s">
        <v>39</v>
      </c>
      <c r="C33" s="364">
        <v>3440000</v>
      </c>
      <c r="D33" s="364"/>
      <c r="E33" s="364">
        <v>38281653262</v>
      </c>
      <c r="F33" s="364"/>
      <c r="G33" s="364">
        <v>19662309000</v>
      </c>
      <c r="H33" s="364"/>
      <c r="I33" s="364">
        <v>0</v>
      </c>
      <c r="J33" s="364">
        <v>0</v>
      </c>
      <c r="K33" s="364"/>
      <c r="L33" s="364">
        <v>3440000</v>
      </c>
      <c r="M33" s="364">
        <v>21382543597</v>
      </c>
      <c r="N33" s="364"/>
      <c r="O33" s="364">
        <v>0</v>
      </c>
      <c r="P33" s="364"/>
      <c r="Q33" s="364">
        <v>0</v>
      </c>
      <c r="R33" s="364"/>
      <c r="S33" s="364">
        <v>0</v>
      </c>
      <c r="T33" s="364"/>
      <c r="U33" s="364">
        <v>0</v>
      </c>
      <c r="W33" s="368">
        <v>0</v>
      </c>
      <c r="X33" s="388"/>
    </row>
    <row r="34" spans="1:24" ht="20.25">
      <c r="A34" s="29" t="s">
        <v>40</v>
      </c>
      <c r="C34" s="364">
        <v>5500000</v>
      </c>
      <c r="D34" s="364"/>
      <c r="E34" s="364">
        <v>37617645809</v>
      </c>
      <c r="F34" s="364"/>
      <c r="G34" s="364">
        <v>32748977250</v>
      </c>
      <c r="H34" s="364"/>
      <c r="I34" s="364">
        <v>0</v>
      </c>
      <c r="J34" s="364">
        <v>0</v>
      </c>
      <c r="K34" s="364"/>
      <c r="L34" s="364">
        <v>0</v>
      </c>
      <c r="M34" s="364">
        <v>0</v>
      </c>
      <c r="N34" s="364"/>
      <c r="O34" s="364">
        <v>5500000</v>
      </c>
      <c r="P34" s="364"/>
      <c r="Q34" s="364">
        <v>6950</v>
      </c>
      <c r="R34" s="364"/>
      <c r="S34" s="364">
        <v>37617645809</v>
      </c>
      <c r="T34" s="364"/>
      <c r="U34" s="364">
        <v>37997561250</v>
      </c>
      <c r="W34" s="368">
        <v>1.2387995372151307E-2</v>
      </c>
      <c r="X34" s="388"/>
    </row>
    <row r="35" spans="1:24" ht="20.25">
      <c r="A35" s="30" t="s">
        <v>41</v>
      </c>
      <c r="C35" s="364">
        <v>1050000</v>
      </c>
      <c r="D35" s="364"/>
      <c r="E35" s="364">
        <v>18795920750</v>
      </c>
      <c r="F35" s="364"/>
      <c r="G35" s="364">
        <v>14748222825</v>
      </c>
      <c r="H35" s="364"/>
      <c r="I35" s="364">
        <v>0</v>
      </c>
      <c r="J35" s="364">
        <v>0</v>
      </c>
      <c r="K35" s="364"/>
      <c r="L35" s="364">
        <v>1050000</v>
      </c>
      <c r="M35" s="364">
        <v>14297184610</v>
      </c>
      <c r="N35" s="364"/>
      <c r="O35" s="364">
        <v>0</v>
      </c>
      <c r="P35" s="364"/>
      <c r="Q35" s="364">
        <v>0</v>
      </c>
      <c r="R35" s="364"/>
      <c r="S35" s="364">
        <v>0</v>
      </c>
      <c r="T35" s="364"/>
      <c r="U35" s="364">
        <v>0</v>
      </c>
      <c r="W35" s="368">
        <v>0</v>
      </c>
      <c r="X35" s="388"/>
    </row>
    <row r="36" spans="1:24" ht="20.25">
      <c r="A36" s="31" t="s">
        <v>42</v>
      </c>
      <c r="C36" s="364">
        <v>8994431</v>
      </c>
      <c r="D36" s="364"/>
      <c r="E36" s="364">
        <v>60029917943</v>
      </c>
      <c r="F36" s="364"/>
      <c r="G36" s="364">
        <v>63838126928</v>
      </c>
      <c r="H36" s="364"/>
      <c r="I36" s="364">
        <v>0</v>
      </c>
      <c r="J36" s="364">
        <v>0</v>
      </c>
      <c r="K36" s="364"/>
      <c r="L36" s="364">
        <v>0</v>
      </c>
      <c r="M36" s="364">
        <v>0</v>
      </c>
      <c r="N36" s="364"/>
      <c r="O36" s="364">
        <v>8994431</v>
      </c>
      <c r="P36" s="364"/>
      <c r="Q36" s="364">
        <v>7180</v>
      </c>
      <c r="R36" s="364"/>
      <c r="S36" s="364">
        <v>60029917943</v>
      </c>
      <c r="T36" s="364"/>
      <c r="U36" s="364">
        <v>64195763493</v>
      </c>
      <c r="W36" s="368">
        <v>2.092915426415699E-2</v>
      </c>
      <c r="X36" s="388"/>
    </row>
    <row r="37" spans="1:24" ht="20.25">
      <c r="A37" s="32" t="s">
        <v>43</v>
      </c>
      <c r="C37" s="364">
        <v>1445552</v>
      </c>
      <c r="D37" s="364"/>
      <c r="E37" s="364">
        <v>15385626821</v>
      </c>
      <c r="F37" s="364"/>
      <c r="G37" s="364">
        <v>22847520353</v>
      </c>
      <c r="H37" s="364"/>
      <c r="I37" s="364">
        <v>0</v>
      </c>
      <c r="J37" s="364">
        <v>0</v>
      </c>
      <c r="K37" s="364"/>
      <c r="L37" s="364">
        <v>0</v>
      </c>
      <c r="M37" s="364">
        <v>0</v>
      </c>
      <c r="N37" s="364"/>
      <c r="O37" s="364">
        <v>1445552</v>
      </c>
      <c r="P37" s="364"/>
      <c r="Q37" s="364">
        <v>17920</v>
      </c>
      <c r="R37" s="364"/>
      <c r="S37" s="364">
        <v>15385626821</v>
      </c>
      <c r="T37" s="364"/>
      <c r="U37" s="364">
        <v>25750161304</v>
      </c>
      <c r="W37" s="368">
        <v>8.3950882259871788E-3</v>
      </c>
      <c r="X37" s="388"/>
    </row>
    <row r="38" spans="1:24" ht="20.25">
      <c r="A38" s="33" t="s">
        <v>44</v>
      </c>
      <c r="C38" s="364">
        <v>1500000</v>
      </c>
      <c r="D38" s="364"/>
      <c r="E38" s="364">
        <v>19373924183</v>
      </c>
      <c r="F38" s="364"/>
      <c r="G38" s="364">
        <v>24587826750</v>
      </c>
      <c r="H38" s="364"/>
      <c r="I38" s="364">
        <v>0</v>
      </c>
      <c r="J38" s="364">
        <v>0</v>
      </c>
      <c r="K38" s="364"/>
      <c r="L38" s="364">
        <v>0</v>
      </c>
      <c r="M38" s="364">
        <v>0</v>
      </c>
      <c r="N38" s="364"/>
      <c r="O38" s="364">
        <v>1500000</v>
      </c>
      <c r="P38" s="364"/>
      <c r="Q38" s="364">
        <v>16160</v>
      </c>
      <c r="R38" s="364"/>
      <c r="S38" s="364">
        <v>19373924183</v>
      </c>
      <c r="T38" s="364"/>
      <c r="U38" s="364">
        <v>24095772000</v>
      </c>
      <c r="W38" s="368">
        <v>7.8557228991745637E-3</v>
      </c>
      <c r="X38" s="388"/>
    </row>
    <row r="39" spans="1:24" ht="20.25">
      <c r="A39" s="34" t="s">
        <v>45</v>
      </c>
      <c r="C39" s="364">
        <v>48367651</v>
      </c>
      <c r="D39" s="364"/>
      <c r="E39" s="364">
        <v>134314421497</v>
      </c>
      <c r="F39" s="364"/>
      <c r="G39" s="364">
        <v>175924220461</v>
      </c>
      <c r="H39" s="364"/>
      <c r="I39" s="364">
        <v>0</v>
      </c>
      <c r="J39" s="364">
        <v>0</v>
      </c>
      <c r="K39" s="364"/>
      <c r="L39" s="364">
        <v>11067646</v>
      </c>
      <c r="M39" s="364">
        <v>38655773275</v>
      </c>
      <c r="N39" s="364"/>
      <c r="O39" s="364">
        <v>37300005</v>
      </c>
      <c r="P39" s="364"/>
      <c r="Q39" s="364">
        <v>3457</v>
      </c>
      <c r="R39" s="364"/>
      <c r="S39" s="364">
        <v>103580150985</v>
      </c>
      <c r="T39" s="364"/>
      <c r="U39" s="364">
        <v>128178887887</v>
      </c>
      <c r="W39" s="368">
        <v>4.1788983758836822E-2</v>
      </c>
      <c r="X39" s="388"/>
    </row>
    <row r="40" spans="1:24" ht="20.25">
      <c r="A40" s="35" t="s">
        <v>46</v>
      </c>
      <c r="C40" s="364">
        <v>5800000</v>
      </c>
      <c r="D40" s="364"/>
      <c r="E40" s="364">
        <v>162143645623</v>
      </c>
      <c r="F40" s="364"/>
      <c r="G40" s="364">
        <v>211708792800</v>
      </c>
      <c r="H40" s="364"/>
      <c r="I40" s="364">
        <v>0</v>
      </c>
      <c r="J40" s="364">
        <v>0</v>
      </c>
      <c r="K40" s="364"/>
      <c r="L40" s="364">
        <v>0</v>
      </c>
      <c r="M40" s="364">
        <v>0</v>
      </c>
      <c r="N40" s="364"/>
      <c r="O40" s="364">
        <v>5800000</v>
      </c>
      <c r="P40" s="364"/>
      <c r="Q40" s="364">
        <v>37740</v>
      </c>
      <c r="R40" s="364"/>
      <c r="S40" s="364">
        <v>162143645623</v>
      </c>
      <c r="T40" s="364"/>
      <c r="U40" s="364">
        <v>217589592600</v>
      </c>
      <c r="W40" s="368">
        <v>7.0938733368239221E-2</v>
      </c>
      <c r="X40" s="388"/>
    </row>
    <row r="41" spans="1:24" ht="20.25">
      <c r="A41" s="36" t="s">
        <v>47</v>
      </c>
      <c r="C41" s="364">
        <v>195500</v>
      </c>
      <c r="D41" s="364"/>
      <c r="E41" s="364">
        <v>21530225432</v>
      </c>
      <c r="F41" s="364"/>
      <c r="G41" s="364">
        <v>25755452791</v>
      </c>
      <c r="H41" s="364"/>
      <c r="I41" s="364">
        <v>0</v>
      </c>
      <c r="J41" s="364">
        <v>0</v>
      </c>
      <c r="K41" s="364"/>
      <c r="L41" s="364">
        <v>0</v>
      </c>
      <c r="M41" s="364">
        <v>0</v>
      </c>
      <c r="N41" s="364"/>
      <c r="O41" s="364">
        <v>195500</v>
      </c>
      <c r="P41" s="364"/>
      <c r="Q41" s="364">
        <v>155960</v>
      </c>
      <c r="R41" s="364"/>
      <c r="S41" s="364">
        <v>21530225432</v>
      </c>
      <c r="T41" s="364"/>
      <c r="U41" s="364">
        <v>30308763429</v>
      </c>
      <c r="W41" s="368">
        <v>9.8812873443050453E-3</v>
      </c>
      <c r="X41" s="388"/>
    </row>
    <row r="42" spans="1:24" ht="20.25">
      <c r="A42" s="37" t="s">
        <v>48</v>
      </c>
      <c r="C42" s="364">
        <v>371768</v>
      </c>
      <c r="D42" s="364"/>
      <c r="E42" s="364">
        <v>892761343</v>
      </c>
      <c r="F42" s="364"/>
      <c r="G42" s="364">
        <v>941998194</v>
      </c>
      <c r="H42" s="364"/>
      <c r="I42" s="364">
        <v>0</v>
      </c>
      <c r="J42" s="364">
        <v>0</v>
      </c>
      <c r="K42" s="364"/>
      <c r="L42" s="364">
        <v>0</v>
      </c>
      <c r="M42" s="364">
        <v>0</v>
      </c>
      <c r="N42" s="364"/>
      <c r="O42" s="364">
        <v>371768</v>
      </c>
      <c r="P42" s="364"/>
      <c r="Q42" s="364">
        <v>2839</v>
      </c>
      <c r="R42" s="364"/>
      <c r="S42" s="364">
        <v>892761343</v>
      </c>
      <c r="T42" s="364"/>
      <c r="U42" s="364">
        <v>1049169428</v>
      </c>
      <c r="W42" s="368">
        <v>3.4205105778115259E-4</v>
      </c>
      <c r="X42" s="388"/>
    </row>
    <row r="43" spans="1:24" ht="20.25">
      <c r="A43" s="38" t="s">
        <v>49</v>
      </c>
      <c r="C43" s="364">
        <v>10000000</v>
      </c>
      <c r="D43" s="364"/>
      <c r="E43" s="364">
        <v>153297970488</v>
      </c>
      <c r="F43" s="364"/>
      <c r="G43" s="364">
        <v>141873491008</v>
      </c>
      <c r="H43" s="364"/>
      <c r="I43" s="364">
        <v>0</v>
      </c>
      <c r="J43" s="364">
        <v>0</v>
      </c>
      <c r="K43" s="364"/>
      <c r="L43" s="364">
        <v>0</v>
      </c>
      <c r="M43" s="364">
        <v>0</v>
      </c>
      <c r="N43" s="364"/>
      <c r="O43" s="364">
        <v>13288342</v>
      </c>
      <c r="P43" s="364"/>
      <c r="Q43" s="364">
        <v>12170</v>
      </c>
      <c r="R43" s="364"/>
      <c r="S43" s="364">
        <v>156270379985</v>
      </c>
      <c r="T43" s="364"/>
      <c r="U43" s="364">
        <v>160756893363</v>
      </c>
      <c r="W43" s="368">
        <v>5.2410091214005618E-2</v>
      </c>
      <c r="X43" s="388"/>
    </row>
    <row r="44" spans="1:24" ht="30">
      <c r="A44" s="39" t="s">
        <v>50</v>
      </c>
      <c r="C44" s="364">
        <v>3288342</v>
      </c>
      <c r="D44" s="364"/>
      <c r="E44" s="364">
        <v>8426454447</v>
      </c>
      <c r="F44" s="364"/>
      <c r="G44" s="364">
        <v>8418314466</v>
      </c>
      <c r="H44" s="364"/>
      <c r="I44" s="364">
        <v>0</v>
      </c>
      <c r="J44" s="364">
        <v>0</v>
      </c>
      <c r="K44" s="364"/>
      <c r="L44" s="364">
        <v>0</v>
      </c>
      <c r="M44" s="364">
        <v>0</v>
      </c>
      <c r="N44" s="364"/>
      <c r="O44" s="364">
        <v>0</v>
      </c>
      <c r="P44" s="364"/>
      <c r="Q44" s="364">
        <v>11170</v>
      </c>
      <c r="R44" s="364"/>
      <c r="S44" s="364">
        <v>6288399950</v>
      </c>
      <c r="T44" s="364"/>
      <c r="U44" s="364">
        <v>6288399950</v>
      </c>
      <c r="W44" s="368">
        <v>2.0501491915836181E-3</v>
      </c>
      <c r="X44" s="388"/>
    </row>
    <row r="45" spans="1:24" ht="30">
      <c r="A45" s="40" t="s">
        <v>51</v>
      </c>
      <c r="C45" s="364">
        <v>634714</v>
      </c>
      <c r="D45" s="364"/>
      <c r="E45" s="364">
        <v>75199735845</v>
      </c>
      <c r="F45" s="364"/>
      <c r="G45" s="364">
        <v>76513784768</v>
      </c>
      <c r="H45" s="364"/>
      <c r="I45" s="364">
        <v>0</v>
      </c>
      <c r="J45" s="364">
        <v>0</v>
      </c>
      <c r="K45" s="364"/>
      <c r="L45" s="364">
        <v>0</v>
      </c>
      <c r="M45" s="364">
        <v>0</v>
      </c>
      <c r="N45" s="364"/>
      <c r="O45" s="364">
        <v>634714</v>
      </c>
      <c r="P45" s="364"/>
      <c r="Q45" s="364">
        <v>136710</v>
      </c>
      <c r="R45" s="364"/>
      <c r="S45" s="364">
        <v>75199735845</v>
      </c>
      <c r="T45" s="364"/>
      <c r="U45" s="364">
        <v>86255459022</v>
      </c>
      <c r="W45" s="368">
        <v>2.8121073880427595E-2</v>
      </c>
      <c r="X45" s="388"/>
    </row>
    <row r="46" spans="1:24" ht="30">
      <c r="A46" s="41" t="s">
        <v>52</v>
      </c>
      <c r="C46" s="364">
        <v>2635519</v>
      </c>
      <c r="D46" s="364"/>
      <c r="E46" s="364">
        <v>13157936568</v>
      </c>
      <c r="F46" s="364"/>
      <c r="G46" s="364">
        <v>12941998050</v>
      </c>
      <c r="H46" s="364"/>
      <c r="I46" s="364">
        <v>1</v>
      </c>
      <c r="J46" s="364">
        <v>1</v>
      </c>
      <c r="K46" s="364"/>
      <c r="L46" s="364">
        <v>2635520</v>
      </c>
      <c r="M46" s="364">
        <v>10453156240</v>
      </c>
      <c r="N46" s="364"/>
      <c r="O46" s="364">
        <v>0</v>
      </c>
      <c r="P46" s="364"/>
      <c r="Q46" s="364">
        <v>0</v>
      </c>
      <c r="R46" s="364"/>
      <c r="S46" s="364">
        <v>0</v>
      </c>
      <c r="T46" s="364"/>
      <c r="U46" s="364">
        <v>0</v>
      </c>
      <c r="W46" s="368">
        <v>0</v>
      </c>
      <c r="X46" s="388"/>
    </row>
    <row r="47" spans="1:24" ht="30">
      <c r="A47" s="42" t="s">
        <v>53</v>
      </c>
      <c r="C47" s="364">
        <v>0</v>
      </c>
      <c r="D47" s="364"/>
      <c r="E47" s="364">
        <v>1</v>
      </c>
      <c r="F47" s="364"/>
      <c r="G47" s="364">
        <v>1</v>
      </c>
      <c r="H47" s="364"/>
      <c r="I47" s="364">
        <v>0</v>
      </c>
      <c r="J47" s="364">
        <v>0</v>
      </c>
      <c r="K47" s="364"/>
      <c r="L47" s="364">
        <v>0</v>
      </c>
      <c r="M47" s="364">
        <v>0</v>
      </c>
      <c r="N47" s="364"/>
      <c r="O47" s="364">
        <v>0</v>
      </c>
      <c r="P47" s="364"/>
      <c r="Q47" s="364">
        <v>3540</v>
      </c>
      <c r="R47" s="364"/>
      <c r="S47" s="364">
        <v>1</v>
      </c>
      <c r="T47" s="364"/>
      <c r="U47" s="364">
        <v>1</v>
      </c>
      <c r="W47" s="368">
        <v>3.2602080145739108E-13</v>
      </c>
      <c r="X47" s="388"/>
    </row>
    <row r="48" spans="1:24" ht="20.25">
      <c r="A48" s="43" t="s">
        <v>54</v>
      </c>
      <c r="C48" s="364">
        <v>18692722</v>
      </c>
      <c r="D48" s="364"/>
      <c r="E48" s="364">
        <v>33917083969</v>
      </c>
      <c r="F48" s="364"/>
      <c r="G48" s="364">
        <v>30083448992</v>
      </c>
      <c r="H48" s="364"/>
      <c r="I48" s="364">
        <v>0</v>
      </c>
      <c r="J48" s="364">
        <v>0</v>
      </c>
      <c r="K48" s="364"/>
      <c r="L48" s="364">
        <v>0</v>
      </c>
      <c r="M48" s="364">
        <v>0</v>
      </c>
      <c r="N48" s="364"/>
      <c r="O48" s="364">
        <v>18692722</v>
      </c>
      <c r="P48" s="364"/>
      <c r="Q48" s="364">
        <v>1741</v>
      </c>
      <c r="R48" s="364"/>
      <c r="S48" s="364">
        <v>33917083969</v>
      </c>
      <c r="T48" s="364"/>
      <c r="U48" s="364">
        <v>32350392029</v>
      </c>
      <c r="W48" s="368">
        <v>1.0546900736755377E-2</v>
      </c>
      <c r="X48" s="388"/>
    </row>
    <row r="49" spans="1:24" ht="30">
      <c r="A49" s="44" t="s">
        <v>55</v>
      </c>
      <c r="C49" s="364">
        <v>10100000</v>
      </c>
      <c r="D49" s="364"/>
      <c r="E49" s="364">
        <v>113902055424</v>
      </c>
      <c r="F49" s="364"/>
      <c r="G49" s="364">
        <v>92266726950</v>
      </c>
      <c r="H49" s="364"/>
      <c r="I49" s="364">
        <v>0</v>
      </c>
      <c r="J49" s="364">
        <v>0</v>
      </c>
      <c r="K49" s="364"/>
      <c r="L49" s="364">
        <v>1000000</v>
      </c>
      <c r="M49" s="364">
        <v>10432289894</v>
      </c>
      <c r="N49" s="364"/>
      <c r="O49" s="364">
        <v>9100000</v>
      </c>
      <c r="P49" s="364"/>
      <c r="Q49" s="364">
        <v>12490</v>
      </c>
      <c r="R49" s="364"/>
      <c r="S49" s="364">
        <v>102624624194</v>
      </c>
      <c r="T49" s="364"/>
      <c r="U49" s="364">
        <v>112982728950</v>
      </c>
      <c r="W49" s="368">
        <v>3.6834719843122185E-2</v>
      </c>
      <c r="X49" s="388"/>
    </row>
    <row r="50" spans="1:24" ht="21" thickBot="1">
      <c r="A50" s="45" t="s">
        <v>56</v>
      </c>
      <c r="C50" s="381">
        <f>SUM(C11:$C$49)</f>
        <v>475921424</v>
      </c>
      <c r="D50" s="364"/>
      <c r="E50" s="381">
        <f>SUM(E11:$E$49)</f>
        <v>2879080740506</v>
      </c>
      <c r="F50" s="364"/>
      <c r="G50" s="381">
        <f>SUM(G11:$G$49)</f>
        <v>2772099125426</v>
      </c>
      <c r="H50" s="364"/>
      <c r="I50" s="381">
        <f>SUM(I11:$I$49)</f>
        <v>1</v>
      </c>
      <c r="J50" s="381">
        <f>SUM(J11:$J$49)</f>
        <v>1</v>
      </c>
      <c r="K50" s="364"/>
      <c r="L50" s="395">
        <f>SUM(L11:$L$49)</f>
        <v>21810224</v>
      </c>
      <c r="M50" s="395">
        <f>SUM(M11:$M$49)</f>
        <v>102828272195</v>
      </c>
      <c r="N50" s="364"/>
      <c r="O50" s="381">
        <f>SUM(O11:$O$49)</f>
        <v>544339490</v>
      </c>
      <c r="P50" s="364"/>
      <c r="Q50" s="381">
        <f>SUM(Q11:$Q$49)</f>
        <v>611563</v>
      </c>
      <c r="R50" s="364"/>
      <c r="S50" s="381">
        <f>SUM(S11:$S$49)</f>
        <v>2759652254129</v>
      </c>
      <c r="T50" s="364"/>
      <c r="U50" s="381">
        <f>SUM(U11:$U$49)</f>
        <v>2910785725060</v>
      </c>
      <c r="W50" s="369">
        <f>SUM(W11:$W$49)</f>
        <v>0.94897669495479442</v>
      </c>
    </row>
    <row r="51" spans="1:24" ht="15.75" thickTop="1">
      <c r="C51" s="370"/>
      <c r="E51" s="371"/>
      <c r="G51" s="372"/>
      <c r="I51" s="373"/>
      <c r="J51" s="374"/>
      <c r="L51" s="375"/>
      <c r="M51" s="376"/>
      <c r="O51" s="377"/>
      <c r="Q51" s="378"/>
      <c r="S51" s="379"/>
      <c r="U51" s="380"/>
      <c r="W51" s="46"/>
    </row>
    <row r="52" spans="1:24" ht="20.25">
      <c r="E52" s="383"/>
      <c r="G52" s="364"/>
      <c r="M52" s="387"/>
      <c r="S52" s="382"/>
      <c r="U52" s="382"/>
    </row>
    <row r="53" spans="1:24" ht="20.25">
      <c r="E53" s="383"/>
      <c r="G53" s="364"/>
      <c r="U53" s="382"/>
      <c r="W53" s="384"/>
    </row>
    <row r="54" spans="1:24" ht="20.25">
      <c r="G54" s="364"/>
      <c r="S54" s="382"/>
      <c r="U54" s="382"/>
      <c r="W54" s="384"/>
    </row>
    <row r="55" spans="1:24" ht="20.25">
      <c r="G55" s="364"/>
      <c r="U55" s="382"/>
      <c r="W55" s="384"/>
    </row>
    <row r="56" spans="1:24" ht="20.25">
      <c r="G56" s="364"/>
      <c r="U56" s="382"/>
      <c r="W56" s="384"/>
    </row>
    <row r="57" spans="1:24" ht="20.25">
      <c r="G57" s="364"/>
      <c r="U57" s="382"/>
      <c r="W57" s="384"/>
    </row>
    <row r="58" spans="1:24">
      <c r="G58" s="383"/>
      <c r="U58" s="382"/>
      <c r="W58" s="384"/>
    </row>
    <row r="59" spans="1:24">
      <c r="U59" s="382"/>
      <c r="W59" s="384"/>
    </row>
    <row r="60" spans="1:24">
      <c r="G60" s="383"/>
    </row>
    <row r="61" spans="1:24">
      <c r="U61" s="382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20"/>
  <sheetViews>
    <sheetView rightToLeft="1" view="pageBreakPreview" zoomScale="110" zoomScaleNormal="100" zoomScaleSheetLayoutView="110" workbookViewId="0">
      <selection activeCell="T8" sqref="T8"/>
    </sheetView>
  </sheetViews>
  <sheetFormatPr defaultRowHeight="15"/>
  <cols>
    <col min="1" max="1" width="21.28515625" customWidth="1"/>
    <col min="2" max="2" width="1.42578125" customWidth="1"/>
    <col min="3" max="3" width="18.42578125" customWidth="1"/>
    <col min="4" max="4" width="1.42578125" customWidth="1"/>
    <col min="5" max="5" width="10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.42578125" customWidth="1"/>
    <col min="11" max="11" width="18.425781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8.42578125" customWidth="1"/>
    <col min="18" max="18" width="1.42578125" customWidth="1"/>
    <col min="19" max="19" width="10.7109375" customWidth="1"/>
    <col min="20" max="20" width="19.28515625" bestFit="1" customWidth="1"/>
  </cols>
  <sheetData>
    <row r="1" spans="1:20" ht="20.100000000000001" customHeight="1">
      <c r="A1" s="307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20" ht="20.100000000000001" customHeight="1">
      <c r="A2" s="308" t="s">
        <v>1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</row>
    <row r="3" spans="1:20" ht="20.100000000000001" customHeight="1">
      <c r="A3" s="309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5" spans="1:20" ht="15.75">
      <c r="A5" s="310" t="s">
        <v>59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7" spans="1:20" ht="15.75">
      <c r="C7" s="311" t="s">
        <v>60</v>
      </c>
      <c r="D7" s="288"/>
      <c r="E7" s="288"/>
      <c r="F7" s="288"/>
      <c r="G7" s="288"/>
      <c r="H7" s="288"/>
      <c r="I7" s="288"/>
      <c r="K7" s="47" t="s">
        <v>5</v>
      </c>
      <c r="M7" s="312" t="s">
        <v>6</v>
      </c>
      <c r="N7" s="288"/>
      <c r="O7" s="288"/>
      <c r="Q7" s="313" t="s">
        <v>7</v>
      </c>
      <c r="R7" s="288"/>
      <c r="S7" s="288"/>
    </row>
    <row r="8" spans="1:20" ht="31.5">
      <c r="A8" s="48" t="s">
        <v>61</v>
      </c>
      <c r="C8" s="49" t="s">
        <v>62</v>
      </c>
      <c r="E8" s="50" t="s">
        <v>63</v>
      </c>
      <c r="G8" s="51" t="s">
        <v>64</v>
      </c>
      <c r="I8" s="52" t="s">
        <v>65</v>
      </c>
      <c r="K8" s="53" t="s">
        <v>66</v>
      </c>
      <c r="M8" s="54" t="s">
        <v>67</v>
      </c>
      <c r="O8" s="55" t="s">
        <v>68</v>
      </c>
      <c r="Q8" s="56" t="s">
        <v>66</v>
      </c>
      <c r="S8" s="57" t="s">
        <v>15</v>
      </c>
      <c r="T8" s="364"/>
    </row>
    <row r="9" spans="1:20" ht="30">
      <c r="A9" s="58" t="s">
        <v>69</v>
      </c>
      <c r="C9" s="1" t="s">
        <v>70</v>
      </c>
      <c r="E9" s="59" t="s">
        <v>71</v>
      </c>
      <c r="G9" s="1" t="s">
        <v>72</v>
      </c>
      <c r="I9" s="1" t="s">
        <v>73</v>
      </c>
      <c r="K9" s="364">
        <v>64617265084</v>
      </c>
      <c r="L9" s="364"/>
      <c r="M9" s="364">
        <v>104984594032</v>
      </c>
      <c r="N9" s="364"/>
      <c r="O9" s="364">
        <v>113291502092</v>
      </c>
      <c r="P9" s="364"/>
      <c r="Q9" s="364">
        <v>56310357024</v>
      </c>
      <c r="S9" s="368">
        <v>1.8358347727316312E-2</v>
      </c>
      <c r="T9" s="388"/>
    </row>
    <row r="10" spans="1:20" ht="30">
      <c r="A10" s="60" t="s">
        <v>74</v>
      </c>
      <c r="C10" s="1" t="s">
        <v>75</v>
      </c>
      <c r="E10" s="61" t="s">
        <v>76</v>
      </c>
      <c r="G10" s="1" t="s">
        <v>77</v>
      </c>
      <c r="I10" s="1" t="s">
        <v>73</v>
      </c>
      <c r="K10" s="364">
        <v>1070000000</v>
      </c>
      <c r="L10" s="364"/>
      <c r="M10" s="364"/>
      <c r="N10" s="364"/>
      <c r="O10" s="364"/>
      <c r="P10" s="364"/>
      <c r="Q10" s="364">
        <v>1070000000</v>
      </c>
      <c r="S10" s="368">
        <v>3.4884225755940846E-4</v>
      </c>
      <c r="T10" s="388"/>
    </row>
    <row r="11" spans="1:20" ht="30">
      <c r="A11" s="62" t="s">
        <v>74</v>
      </c>
      <c r="C11" s="1" t="s">
        <v>78</v>
      </c>
      <c r="E11" s="63" t="s">
        <v>71</v>
      </c>
      <c r="G11" s="1" t="s">
        <v>79</v>
      </c>
      <c r="I11" s="1" t="s">
        <v>73</v>
      </c>
      <c r="K11" s="364">
        <v>5123466</v>
      </c>
      <c r="L11" s="364"/>
      <c r="M11" s="364">
        <v>33470</v>
      </c>
      <c r="N11" s="364"/>
      <c r="O11" s="364">
        <v>0</v>
      </c>
      <c r="P11" s="364"/>
      <c r="Q11" s="364">
        <v>5156936</v>
      </c>
      <c r="S11" s="368">
        <v>1.6812684077844725E-6</v>
      </c>
      <c r="T11" s="388"/>
    </row>
    <row r="12" spans="1:20" ht="30">
      <c r="A12" s="64" t="s">
        <v>74</v>
      </c>
      <c r="C12" s="1" t="s">
        <v>80</v>
      </c>
      <c r="E12" s="65" t="s">
        <v>71</v>
      </c>
      <c r="G12" s="1" t="s">
        <v>81</v>
      </c>
      <c r="I12" s="1" t="s">
        <v>73</v>
      </c>
      <c r="K12" s="364">
        <v>3720168891</v>
      </c>
      <c r="L12" s="364"/>
      <c r="M12" s="364">
        <v>1825931013</v>
      </c>
      <c r="N12" s="364"/>
      <c r="O12" s="364">
        <v>500000</v>
      </c>
      <c r="P12" s="364"/>
      <c r="Q12" s="364">
        <v>5545599904</v>
      </c>
      <c r="S12" s="368">
        <v>1.807980925264111E-3</v>
      </c>
      <c r="T12" s="388"/>
    </row>
    <row r="13" spans="1:20" ht="30">
      <c r="A13" s="66" t="s">
        <v>74</v>
      </c>
      <c r="C13" s="1" t="s">
        <v>82</v>
      </c>
      <c r="E13" s="67" t="s">
        <v>71</v>
      </c>
      <c r="G13" s="1" t="s">
        <v>83</v>
      </c>
      <c r="I13" s="1" t="s">
        <v>73</v>
      </c>
      <c r="K13" s="364">
        <v>4259721532</v>
      </c>
      <c r="L13" s="364"/>
      <c r="M13" s="364">
        <v>34215600795</v>
      </c>
      <c r="N13" s="364"/>
      <c r="O13" s="364">
        <v>38350520000</v>
      </c>
      <c r="P13" s="364"/>
      <c r="Q13" s="364">
        <v>124802327</v>
      </c>
      <c r="S13" s="368">
        <v>4.0688154672287403E-5</v>
      </c>
      <c r="T13" s="388"/>
    </row>
    <row r="14" spans="1:20" ht="30">
      <c r="A14" s="68" t="s">
        <v>84</v>
      </c>
      <c r="C14" s="1" t="s">
        <v>85</v>
      </c>
      <c r="E14" s="69" t="s">
        <v>71</v>
      </c>
      <c r="G14" s="1" t="s">
        <v>86</v>
      </c>
      <c r="I14" s="1" t="s">
        <v>87</v>
      </c>
      <c r="K14" s="364">
        <v>7050446136</v>
      </c>
      <c r="L14" s="364"/>
      <c r="M14" s="364">
        <v>50179205530</v>
      </c>
      <c r="N14" s="364"/>
      <c r="O14" s="364">
        <v>36714560301</v>
      </c>
      <c r="P14" s="364"/>
      <c r="Q14" s="364">
        <v>20515091365</v>
      </c>
      <c r="S14" s="368">
        <v>6.6883465287889037E-3</v>
      </c>
      <c r="T14" s="388"/>
    </row>
    <row r="15" spans="1:20" ht="30">
      <c r="A15" s="70" t="s">
        <v>74</v>
      </c>
      <c r="C15" s="1" t="s">
        <v>88</v>
      </c>
      <c r="E15" s="71" t="s">
        <v>71</v>
      </c>
      <c r="G15" s="1" t="s">
        <v>89</v>
      </c>
      <c r="I15" s="1" t="s">
        <v>73</v>
      </c>
      <c r="K15" s="364"/>
      <c r="L15" s="364"/>
      <c r="M15" s="364">
        <v>10000000</v>
      </c>
      <c r="N15" s="364"/>
      <c r="O15" s="364">
        <v>20000</v>
      </c>
      <c r="P15" s="364"/>
      <c r="Q15" s="364">
        <v>9980000</v>
      </c>
      <c r="S15" s="368">
        <v>3.2536875985447633E-6</v>
      </c>
      <c r="T15" s="388"/>
    </row>
    <row r="16" spans="1:20" ht="21" thickBot="1">
      <c r="A16" s="72" t="s">
        <v>56</v>
      </c>
      <c r="K16" s="381">
        <f>SUM(K9:$K$15)</f>
        <v>80722725109</v>
      </c>
      <c r="L16" s="364"/>
      <c r="M16" s="381">
        <f>SUM(M9:$M$15)</f>
        <v>191215364840</v>
      </c>
      <c r="N16" s="364"/>
      <c r="O16" s="381">
        <f>SUM(O9:$O$15)</f>
        <v>188357102393</v>
      </c>
      <c r="P16" s="364"/>
      <c r="Q16" s="381">
        <f>SUM(Q9:$Q$15)</f>
        <v>83580987556</v>
      </c>
      <c r="S16" s="369">
        <f>SUM(S9:$S$15)</f>
        <v>2.7249140549607354E-2</v>
      </c>
    </row>
    <row r="17" spans="11:19" ht="21" thickTop="1">
      <c r="K17" s="364"/>
      <c r="M17" s="73"/>
      <c r="O17" s="74"/>
      <c r="Q17" s="75"/>
      <c r="S17" s="76"/>
    </row>
    <row r="18" spans="11:19" ht="20.25">
      <c r="K18" s="364"/>
      <c r="Q18" s="382"/>
    </row>
    <row r="19" spans="11:19">
      <c r="K19" s="383"/>
      <c r="M19" s="382"/>
      <c r="O19" s="382"/>
      <c r="Q19" s="387"/>
    </row>
    <row r="20" spans="11:19">
      <c r="K20" s="383"/>
      <c r="L20" s="383"/>
      <c r="M20" s="383"/>
      <c r="N20" s="383"/>
      <c r="O20" s="383"/>
      <c r="P20" s="383"/>
      <c r="Q20" s="383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3"/>
  <sheetViews>
    <sheetView rightToLeft="1" view="pageBreakPreview" zoomScale="140" zoomScaleNormal="100" zoomScaleSheetLayoutView="140" workbookViewId="0">
      <selection activeCell="J8" sqref="J8:J9"/>
    </sheetView>
  </sheetViews>
  <sheetFormatPr defaultRowHeight="15"/>
  <cols>
    <col min="1" max="1" width="49.7109375" customWidth="1"/>
    <col min="2" max="2" width="1.42578125" customWidth="1"/>
    <col min="3" max="3" width="11.42578125" customWidth="1"/>
    <col min="4" max="4" width="1.42578125" customWidth="1"/>
    <col min="5" max="5" width="21.28515625" customWidth="1"/>
    <col min="6" max="6" width="1.42578125" customWidth="1"/>
    <col min="7" max="7" width="11.42578125" customWidth="1"/>
    <col min="8" max="8" width="1.42578125" customWidth="1"/>
    <col min="9" max="9" width="11.42578125" customWidth="1"/>
    <col min="10" max="10" width="18.28515625" bestFit="1" customWidth="1"/>
    <col min="11" max="11" width="16.5703125" bestFit="1" customWidth="1"/>
  </cols>
  <sheetData>
    <row r="1" spans="1:11" ht="20.100000000000001" customHeight="1">
      <c r="A1" s="314" t="s">
        <v>0</v>
      </c>
      <c r="B1" s="284"/>
      <c r="C1" s="284"/>
      <c r="D1" s="284"/>
      <c r="E1" s="284"/>
      <c r="F1" s="284"/>
      <c r="G1" s="284"/>
      <c r="H1" s="284"/>
      <c r="I1" s="284"/>
    </row>
    <row r="2" spans="1:11" ht="20.100000000000001" customHeight="1">
      <c r="A2" s="315" t="s">
        <v>90</v>
      </c>
      <c r="B2" s="284"/>
      <c r="C2" s="284"/>
      <c r="D2" s="284"/>
      <c r="E2" s="284"/>
      <c r="F2" s="284"/>
      <c r="G2" s="284"/>
      <c r="H2" s="284"/>
      <c r="I2" s="284"/>
    </row>
    <row r="3" spans="1:11" ht="20.100000000000001" customHeight="1">
      <c r="A3" s="316" t="s">
        <v>2</v>
      </c>
      <c r="B3" s="284"/>
      <c r="C3" s="284"/>
      <c r="D3" s="284"/>
      <c r="E3" s="284"/>
      <c r="F3" s="284"/>
      <c r="G3" s="284"/>
      <c r="H3" s="284"/>
      <c r="I3" s="284"/>
    </row>
    <row r="5" spans="1:11" ht="15.75">
      <c r="A5" s="317" t="s">
        <v>91</v>
      </c>
      <c r="B5" s="284"/>
      <c r="C5" s="284"/>
      <c r="D5" s="284"/>
      <c r="E5" s="284"/>
      <c r="F5" s="284"/>
      <c r="G5" s="284"/>
      <c r="H5" s="284"/>
      <c r="I5" s="284"/>
    </row>
    <row r="7" spans="1:11" ht="31.5">
      <c r="A7" s="77" t="s">
        <v>92</v>
      </c>
      <c r="C7" s="78" t="s">
        <v>93</v>
      </c>
      <c r="E7" s="79" t="s">
        <v>66</v>
      </c>
      <c r="G7" s="80" t="s">
        <v>94</v>
      </c>
      <c r="I7" s="81" t="s">
        <v>95</v>
      </c>
    </row>
    <row r="8" spans="1:11" ht="20.25">
      <c r="A8" s="82" t="s">
        <v>96</v>
      </c>
      <c r="C8" s="1" t="s">
        <v>97</v>
      </c>
      <c r="E8" s="364">
        <v>505219340115</v>
      </c>
      <c r="G8" s="368">
        <f>E8/511142492716</f>
        <v>0.98841193466517174</v>
      </c>
      <c r="H8" s="367"/>
      <c r="I8" s="368">
        <f>E8/2931502015647</f>
        <v>0.17234146093653463</v>
      </c>
      <c r="J8" s="364"/>
      <c r="K8" s="383"/>
    </row>
    <row r="9" spans="1:11" ht="20.25">
      <c r="A9" s="83" t="s">
        <v>98</v>
      </c>
      <c r="C9" s="1" t="s">
        <v>99</v>
      </c>
      <c r="E9" s="364">
        <v>0</v>
      </c>
      <c r="G9" s="368">
        <f>E9/511142492716</f>
        <v>0</v>
      </c>
      <c r="H9" s="367"/>
      <c r="I9" s="368">
        <f>E9/2931502015647</f>
        <v>0</v>
      </c>
      <c r="J9" s="364"/>
      <c r="K9" s="383"/>
    </row>
    <row r="10" spans="1:11" ht="20.25">
      <c r="A10" s="84" t="s">
        <v>100</v>
      </c>
      <c r="C10" s="1" t="s">
        <v>101</v>
      </c>
      <c r="E10" s="364">
        <v>343734865</v>
      </c>
      <c r="G10" s="368">
        <f>E10/511142492716</f>
        <v>6.7248344619821171E-4</v>
      </c>
      <c r="H10" s="367"/>
      <c r="I10" s="368">
        <f>E10/2931502015647</f>
        <v>1.1725554448378425E-4</v>
      </c>
      <c r="J10" s="364"/>
      <c r="K10" s="383"/>
    </row>
    <row r="11" spans="1:11" ht="20.25">
      <c r="A11" s="85" t="s">
        <v>102</v>
      </c>
      <c r="C11" s="1" t="s">
        <v>103</v>
      </c>
      <c r="E11" s="364">
        <v>8389394715</v>
      </c>
      <c r="G11" s="368">
        <f>E11/511142492716</f>
        <v>1.6413025398108114E-2</v>
      </c>
      <c r="H11" s="367"/>
      <c r="I11" s="368">
        <f>E11/2931502015647</f>
        <v>2.861807588813276E-3</v>
      </c>
      <c r="K11" s="383"/>
    </row>
    <row r="12" spans="1:11" ht="21" thickBot="1">
      <c r="A12" s="86" t="s">
        <v>56</v>
      </c>
      <c r="E12" s="381">
        <f>SUM(E8:$E$11)</f>
        <v>513952469695</v>
      </c>
      <c r="G12" s="369">
        <f>SUM(G8:$G$11)</f>
        <v>1.0054974435094781</v>
      </c>
      <c r="H12" s="367"/>
      <c r="I12" s="369">
        <f>SUM(I8:$I$11)</f>
        <v>0.17532052406983167</v>
      </c>
    </row>
    <row r="13" spans="1:11" ht="15.75" thickTop="1">
      <c r="E13" s="87"/>
      <c r="G13" s="88"/>
      <c r="I13" s="89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13"/>
  <sheetViews>
    <sheetView rightToLeft="1" view="pageBreakPreview" zoomScale="110" zoomScaleNormal="100" zoomScaleSheetLayoutView="110" workbookViewId="0">
      <selection activeCell="O11" activeCellId="1" sqref="I11 O11"/>
    </sheetView>
  </sheetViews>
  <sheetFormatPr defaultRowHeight="15"/>
  <cols>
    <col min="1" max="1" width="17" customWidth="1"/>
    <col min="2" max="2" width="1.42578125" customWidth="1"/>
    <col min="3" max="3" width="11.42578125" customWidth="1"/>
    <col min="4" max="4" width="1.42578125" customWidth="1"/>
    <col min="5" max="5" width="12.710937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18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19" ht="20.100000000000001" customHeight="1">
      <c r="A2" s="319" t="s">
        <v>90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</row>
    <row r="3" spans="1:19" ht="20.100000000000001" customHeight="1">
      <c r="A3" s="320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5" spans="1:19" ht="15.75">
      <c r="A5" s="321" t="s">
        <v>104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7" spans="1:19" ht="15.75">
      <c r="C7" s="322" t="s">
        <v>105</v>
      </c>
      <c r="D7" s="288"/>
      <c r="E7" s="288"/>
      <c r="F7" s="288"/>
      <c r="G7" s="288"/>
      <c r="I7" s="323" t="s">
        <v>106</v>
      </c>
      <c r="J7" s="288"/>
      <c r="K7" s="288"/>
      <c r="L7" s="288"/>
      <c r="M7" s="288"/>
      <c r="O7" s="324" t="s">
        <v>7</v>
      </c>
      <c r="P7" s="288"/>
      <c r="Q7" s="288"/>
      <c r="R7" s="288"/>
      <c r="S7" s="288"/>
    </row>
    <row r="8" spans="1:19" ht="47.25">
      <c r="A8" s="90" t="s">
        <v>57</v>
      </c>
      <c r="C8" s="91" t="s">
        <v>107</v>
      </c>
      <c r="E8" s="92" t="s">
        <v>108</v>
      </c>
      <c r="G8" s="93" t="s">
        <v>109</v>
      </c>
      <c r="I8" s="94" t="s">
        <v>110</v>
      </c>
      <c r="K8" s="95" t="s">
        <v>111</v>
      </c>
      <c r="M8" s="96" t="s">
        <v>112</v>
      </c>
      <c r="O8" s="97" t="s">
        <v>110</v>
      </c>
      <c r="Q8" s="98" t="s">
        <v>111</v>
      </c>
      <c r="S8" s="99" t="s">
        <v>112</v>
      </c>
    </row>
    <row r="9" spans="1:19" ht="30">
      <c r="A9" s="100" t="s">
        <v>25</v>
      </c>
      <c r="C9" s="1" t="s">
        <v>113</v>
      </c>
      <c r="E9" s="364">
        <v>1316253</v>
      </c>
      <c r="F9" s="364"/>
      <c r="G9" s="364">
        <v>5650</v>
      </c>
      <c r="H9" s="364"/>
      <c r="I9" s="364">
        <v>7436829450</v>
      </c>
      <c r="J9" s="364"/>
      <c r="K9" s="364">
        <v>-942947275</v>
      </c>
      <c r="L9" s="364"/>
      <c r="M9" s="364">
        <f>I9+K9</f>
        <v>6493882175</v>
      </c>
      <c r="N9" s="364"/>
      <c r="O9" s="364">
        <v>7436829450</v>
      </c>
      <c r="P9" s="364"/>
      <c r="Q9" s="364">
        <v>-942947275</v>
      </c>
      <c r="R9" s="364"/>
      <c r="S9" s="364">
        <f>O9+Q9</f>
        <v>6493882175</v>
      </c>
    </row>
    <row r="10" spans="1:19" ht="20.25">
      <c r="A10" s="101" t="s">
        <v>41</v>
      </c>
      <c r="C10" s="1" t="s">
        <v>114</v>
      </c>
      <c r="E10" s="364">
        <v>1050000</v>
      </c>
      <c r="F10" s="364"/>
      <c r="G10" s="364">
        <v>350</v>
      </c>
      <c r="H10" s="364"/>
      <c r="I10" s="364">
        <v>0</v>
      </c>
      <c r="J10" s="364"/>
      <c r="K10" s="364">
        <v>0</v>
      </c>
      <c r="L10" s="364"/>
      <c r="M10" s="364">
        <v>0</v>
      </c>
      <c r="N10" s="364"/>
      <c r="O10" s="364">
        <v>367500000</v>
      </c>
      <c r="P10" s="364"/>
      <c r="Q10" s="364">
        <v>-13341584</v>
      </c>
      <c r="R10" s="364"/>
      <c r="S10" s="364">
        <f>O10+Q10</f>
        <v>354158416</v>
      </c>
    </row>
    <row r="11" spans="1:19" ht="21" thickBot="1">
      <c r="A11" s="102" t="s">
        <v>56</v>
      </c>
      <c r="I11" s="381">
        <f>SUM(I9:$I$10)</f>
        <v>7436829450</v>
      </c>
      <c r="J11" s="364"/>
      <c r="K11" s="381">
        <f>SUM(K9:$K$10)</f>
        <v>-942947275</v>
      </c>
      <c r="L11" s="364"/>
      <c r="M11" s="381">
        <f>SUM(M9:$M$10)</f>
        <v>6493882175</v>
      </c>
      <c r="N11" s="364"/>
      <c r="O11" s="381">
        <f>SUM(O9:$O$10)</f>
        <v>7804329450</v>
      </c>
      <c r="P11" s="364"/>
      <c r="Q11" s="381">
        <f>SUM(Q9:$Q$10)</f>
        <v>-956288859</v>
      </c>
      <c r="R11" s="364"/>
      <c r="S11" s="381">
        <f>SUM(S9:$S$10)</f>
        <v>6848040591</v>
      </c>
    </row>
    <row r="12" spans="1:19" ht="18.75" thickTop="1">
      <c r="I12" s="103"/>
      <c r="K12" s="389"/>
      <c r="M12" s="104"/>
      <c r="O12" s="105"/>
      <c r="Q12" s="389"/>
      <c r="S12" s="106"/>
    </row>
    <row r="13" spans="1:19">
      <c r="I13" s="387"/>
      <c r="J13" s="387"/>
      <c r="K13" s="387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6"/>
  <sheetViews>
    <sheetView rightToLeft="1" view="pageBreakPreview" zoomScale="95" zoomScaleNormal="100" zoomScaleSheetLayoutView="95" workbookViewId="0">
      <selection activeCell="I14" sqref="I14"/>
    </sheetView>
  </sheetViews>
  <sheetFormatPr defaultRowHeight="15"/>
  <cols>
    <col min="1" max="1" width="21.28515625" customWidth="1"/>
    <col min="2" max="2" width="1.42578125" customWidth="1"/>
    <col min="3" max="3" width="11.42578125" customWidth="1"/>
    <col min="4" max="4" width="1.42578125" customWidth="1"/>
    <col min="5" max="5" width="11.42578125" customWidth="1"/>
    <col min="6" max="6" width="1.42578125" customWidth="1"/>
    <col min="7" max="7" width="11.42578125" customWidth="1"/>
    <col min="8" max="8" width="1.42578125" customWidth="1"/>
    <col min="9" max="9" width="18.42578125" customWidth="1"/>
    <col min="10" max="10" width="1.42578125" customWidth="1"/>
    <col min="11" max="11" width="14.140625" customWidth="1"/>
    <col min="12" max="12" width="1.42578125" customWidth="1"/>
    <col min="13" max="13" width="18.42578125" customWidth="1"/>
    <col min="14" max="14" width="1.42578125" customWidth="1"/>
    <col min="15" max="15" width="18.42578125" customWidth="1"/>
    <col min="16" max="16" width="1.42578125" customWidth="1"/>
    <col min="17" max="17" width="14.140625" customWidth="1"/>
    <col min="18" max="18" width="1.42578125" customWidth="1"/>
    <col min="19" max="19" width="18.42578125" customWidth="1"/>
  </cols>
  <sheetData>
    <row r="1" spans="1:19" ht="20.100000000000001" customHeight="1">
      <c r="A1" s="325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19" ht="20.100000000000001" customHeight="1">
      <c r="A2" s="326" t="s">
        <v>90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</row>
    <row r="3" spans="1:19" ht="20.100000000000001" customHeight="1">
      <c r="A3" s="327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5" spans="1:19" ht="15.75">
      <c r="A5" s="328" t="s">
        <v>115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</row>
    <row r="7" spans="1:19" ht="15.75">
      <c r="I7" s="329" t="s">
        <v>106</v>
      </c>
      <c r="J7" s="288"/>
      <c r="K7" s="288"/>
      <c r="L7" s="288"/>
      <c r="M7" s="288"/>
      <c r="O7" s="330" t="s">
        <v>7</v>
      </c>
      <c r="P7" s="288"/>
      <c r="Q7" s="288"/>
      <c r="R7" s="288"/>
      <c r="S7" s="288"/>
    </row>
    <row r="8" spans="1:19" ht="31.5">
      <c r="A8" s="107" t="s">
        <v>92</v>
      </c>
      <c r="C8" s="108" t="s">
        <v>116</v>
      </c>
      <c r="E8" s="109" t="s">
        <v>58</v>
      </c>
      <c r="G8" s="110" t="s">
        <v>65</v>
      </c>
      <c r="I8" s="111" t="s">
        <v>117</v>
      </c>
      <c r="K8" s="112" t="s">
        <v>111</v>
      </c>
      <c r="M8" s="113" t="s">
        <v>118</v>
      </c>
      <c r="O8" s="114" t="s">
        <v>117</v>
      </c>
      <c r="Q8" s="115" t="s">
        <v>111</v>
      </c>
      <c r="S8" s="116" t="s">
        <v>118</v>
      </c>
    </row>
    <row r="9" spans="1:19" ht="45">
      <c r="A9" s="117" t="s">
        <v>119</v>
      </c>
      <c r="C9" s="1" t="s">
        <v>120</v>
      </c>
      <c r="E9" s="1" t="s">
        <v>121</v>
      </c>
      <c r="G9" s="1" t="s">
        <v>87</v>
      </c>
      <c r="I9" s="364">
        <v>48837841</v>
      </c>
      <c r="J9" s="364"/>
      <c r="K9" s="364">
        <v>-338561</v>
      </c>
      <c r="L9" s="364"/>
      <c r="M9" s="364">
        <f>I9+K9</f>
        <v>48499280</v>
      </c>
      <c r="N9" s="364"/>
      <c r="O9" s="364">
        <v>86272380</v>
      </c>
      <c r="P9" s="364"/>
      <c r="Q9" s="364">
        <v>-107783</v>
      </c>
      <c r="R9" s="364"/>
      <c r="S9" s="364">
        <f>O9+Q9</f>
        <v>86164597</v>
      </c>
    </row>
    <row r="10" spans="1:19" ht="30">
      <c r="A10" s="118" t="s">
        <v>122</v>
      </c>
      <c r="C10" s="1" t="s">
        <v>123</v>
      </c>
      <c r="E10" s="1" t="s">
        <v>121</v>
      </c>
      <c r="G10" s="1" t="s">
        <v>73</v>
      </c>
      <c r="I10" s="364">
        <v>33470</v>
      </c>
      <c r="J10" s="364"/>
      <c r="K10" s="364">
        <v>0</v>
      </c>
      <c r="L10" s="364"/>
      <c r="M10" s="364">
        <f t="shared" ref="M10:M13" si="0">I10+K10</f>
        <v>33470</v>
      </c>
      <c r="N10" s="364"/>
      <c r="O10" s="364">
        <v>66716</v>
      </c>
      <c r="P10" s="364"/>
      <c r="Q10" s="364">
        <v>0</v>
      </c>
      <c r="R10" s="364"/>
      <c r="S10" s="364">
        <f>O10+Q10</f>
        <v>66716</v>
      </c>
    </row>
    <row r="11" spans="1:19" ht="30">
      <c r="A11" s="119" t="s">
        <v>124</v>
      </c>
      <c r="C11" s="1" t="s">
        <v>123</v>
      </c>
      <c r="E11" s="1" t="s">
        <v>121</v>
      </c>
      <c r="G11" s="1" t="s">
        <v>73</v>
      </c>
      <c r="I11" s="364">
        <v>63505</v>
      </c>
      <c r="J11" s="364"/>
      <c r="K11" s="364">
        <v>0</v>
      </c>
      <c r="L11" s="364"/>
      <c r="M11" s="364">
        <f t="shared" si="0"/>
        <v>63505</v>
      </c>
      <c r="N11" s="364"/>
      <c r="O11" s="364">
        <v>127010</v>
      </c>
      <c r="P11" s="364"/>
      <c r="Q11" s="364">
        <v>0</v>
      </c>
      <c r="R11" s="364"/>
      <c r="S11" s="364">
        <f>O11+Q11</f>
        <v>127010</v>
      </c>
    </row>
    <row r="12" spans="1:19" ht="30">
      <c r="A12" s="120" t="s">
        <v>125</v>
      </c>
      <c r="C12" s="1" t="s">
        <v>126</v>
      </c>
      <c r="E12" s="1" t="s">
        <v>121</v>
      </c>
      <c r="G12" s="1" t="s">
        <v>73</v>
      </c>
      <c r="I12" s="364">
        <v>13127677</v>
      </c>
      <c r="J12" s="364"/>
      <c r="K12" s="364">
        <v>0</v>
      </c>
      <c r="L12" s="364"/>
      <c r="M12" s="364">
        <f t="shared" si="0"/>
        <v>13127677</v>
      </c>
      <c r="N12" s="364"/>
      <c r="O12" s="364">
        <v>18904121</v>
      </c>
      <c r="P12" s="364"/>
      <c r="Q12" s="364">
        <v>0</v>
      </c>
      <c r="R12" s="364"/>
      <c r="S12" s="364">
        <f t="shared" ref="S10:S13" si="1">O12+Q12</f>
        <v>18904121</v>
      </c>
    </row>
    <row r="13" spans="1:19" ht="30">
      <c r="A13" s="121" t="s">
        <v>127</v>
      </c>
      <c r="C13" s="1" t="s">
        <v>123</v>
      </c>
      <c r="E13" s="1" t="s">
        <v>121</v>
      </c>
      <c r="G13" s="1" t="s">
        <v>73</v>
      </c>
      <c r="I13" s="364">
        <v>212466010</v>
      </c>
      <c r="J13" s="364"/>
      <c r="K13" s="364">
        <v>0</v>
      </c>
      <c r="L13" s="364"/>
      <c r="M13" s="364">
        <f t="shared" si="0"/>
        <v>212466010</v>
      </c>
      <c r="N13" s="364"/>
      <c r="O13" s="364">
        <v>238364638</v>
      </c>
      <c r="P13" s="364"/>
      <c r="Q13" s="364">
        <v>0</v>
      </c>
      <c r="R13" s="364"/>
      <c r="S13" s="364">
        <f t="shared" si="1"/>
        <v>238364638</v>
      </c>
    </row>
    <row r="14" spans="1:19" ht="21" thickBot="1">
      <c r="A14" s="122" t="s">
        <v>56</v>
      </c>
      <c r="I14" s="381">
        <f>SUM(I9:$I$13)</f>
        <v>274528503</v>
      </c>
      <c r="J14" s="364"/>
      <c r="K14" s="381">
        <f>SUM(K9:$K$13)</f>
        <v>-338561</v>
      </c>
      <c r="L14" s="364"/>
      <c r="M14" s="381">
        <f>SUM(M9:$M$13)</f>
        <v>274189942</v>
      </c>
      <c r="N14" s="364"/>
      <c r="O14" s="381">
        <f>SUM(O9:$O$13)</f>
        <v>343734865</v>
      </c>
      <c r="P14" s="364"/>
      <c r="Q14" s="381">
        <f>SUM(Q9:$Q$13)</f>
        <v>-107783</v>
      </c>
      <c r="R14" s="364"/>
      <c r="S14" s="381">
        <f>SUM(S9:$S$13)</f>
        <v>343627082</v>
      </c>
    </row>
    <row r="15" spans="1:19" ht="21" thickTop="1">
      <c r="I15" s="123"/>
      <c r="K15" s="364"/>
      <c r="M15" s="124"/>
      <c r="O15" s="125"/>
      <c r="Q15" s="364"/>
      <c r="S15" s="126"/>
    </row>
    <row r="16" spans="1:19">
      <c r="I16" s="387"/>
      <c r="J16" s="387"/>
      <c r="K16" s="387"/>
      <c r="O16" s="387"/>
      <c r="P16" s="387"/>
      <c r="Q16" s="387"/>
      <c r="R16" s="387">
        <f t="shared" ref="P16:R16" si="2">R15-R14</f>
        <v>0</v>
      </c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24"/>
  <sheetViews>
    <sheetView rightToLeft="1" view="pageBreakPreview" zoomScale="90" zoomScaleNormal="100" zoomScaleSheetLayoutView="90" workbookViewId="0">
      <selection activeCell="E18" sqref="E18"/>
    </sheetView>
  </sheetViews>
  <sheetFormatPr defaultRowHeight="15"/>
  <cols>
    <col min="1" max="1" width="21.140625" bestFit="1" customWidth="1"/>
    <col min="2" max="2" width="1.42578125" customWidth="1"/>
    <col min="3" max="3" width="15.140625" bestFit="1" customWidth="1"/>
    <col min="4" max="4" width="1.42578125" customWidth="1"/>
    <col min="5" max="5" width="22" bestFit="1" customWidth="1"/>
    <col min="6" max="6" width="1.42578125" customWidth="1"/>
    <col min="7" max="7" width="20.42578125" bestFit="1" customWidth="1"/>
    <col min="8" max="8" width="1.42578125" customWidth="1"/>
    <col min="9" max="9" width="24" bestFit="1" customWidth="1"/>
    <col min="10" max="10" width="1.42578125" customWidth="1"/>
    <col min="11" max="11" width="15.140625" bestFit="1" customWidth="1"/>
    <col min="12" max="12" width="1.42578125" customWidth="1"/>
    <col min="13" max="13" width="22" bestFit="1" customWidth="1"/>
    <col min="14" max="14" width="1.42578125" customWidth="1"/>
    <col min="15" max="15" width="22" bestFit="1" customWidth="1"/>
    <col min="16" max="16" width="1.42578125" customWidth="1"/>
    <col min="17" max="17" width="24" bestFit="1" customWidth="1"/>
  </cols>
  <sheetData>
    <row r="1" spans="1:17" ht="20.100000000000001" customHeight="1">
      <c r="A1" s="33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7" ht="20.100000000000001" customHeight="1">
      <c r="A2" s="335" t="s">
        <v>90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</row>
    <row r="3" spans="1:17" ht="20.100000000000001" customHeight="1">
      <c r="A3" s="336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5" spans="1:17" ht="15.75">
      <c r="A5" s="337" t="s">
        <v>128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</row>
    <row r="7" spans="1:17" ht="15.75">
      <c r="C7" s="338" t="s">
        <v>106</v>
      </c>
      <c r="D7" s="288"/>
      <c r="E7" s="288"/>
      <c r="F7" s="288"/>
      <c r="G7" s="288"/>
      <c r="H7" s="288"/>
      <c r="I7" s="288"/>
      <c r="K7" s="339" t="s">
        <v>7</v>
      </c>
      <c r="L7" s="288"/>
      <c r="M7" s="288"/>
      <c r="N7" s="288"/>
      <c r="O7" s="288"/>
      <c r="P7" s="288"/>
      <c r="Q7" s="288"/>
    </row>
    <row r="8" spans="1:17" ht="31.5">
      <c r="A8" s="127" t="s">
        <v>92</v>
      </c>
      <c r="C8" s="128" t="s">
        <v>9</v>
      </c>
      <c r="E8" s="129" t="s">
        <v>11</v>
      </c>
      <c r="G8" s="130" t="s">
        <v>129</v>
      </c>
      <c r="I8" s="131" t="s">
        <v>130</v>
      </c>
      <c r="K8" s="132" t="s">
        <v>9</v>
      </c>
      <c r="M8" s="133" t="s">
        <v>11</v>
      </c>
      <c r="O8" s="134" t="s">
        <v>129</v>
      </c>
      <c r="Q8" s="135" t="s">
        <v>130</v>
      </c>
    </row>
    <row r="9" spans="1:17" ht="20.25">
      <c r="A9" s="136" t="s">
        <v>17</v>
      </c>
      <c r="C9" s="364">
        <v>2617058</v>
      </c>
      <c r="D9" s="364"/>
      <c r="E9" s="364">
        <v>7607324579</v>
      </c>
      <c r="F9" s="364"/>
      <c r="G9" s="364">
        <v>8060697739</v>
      </c>
      <c r="H9" s="364"/>
      <c r="I9" s="364">
        <v>-453373160</v>
      </c>
      <c r="J9" s="364"/>
      <c r="K9" s="364">
        <v>5000000</v>
      </c>
      <c r="L9" s="364"/>
      <c r="M9" s="364">
        <v>14719145626</v>
      </c>
      <c r="N9" s="364"/>
      <c r="O9" s="364">
        <v>15399196551</v>
      </c>
      <c r="P9" s="364"/>
      <c r="Q9" s="364">
        <v>-680050925</v>
      </c>
    </row>
    <row r="10" spans="1:17" ht="30">
      <c r="A10" s="137" t="s">
        <v>131</v>
      </c>
      <c r="C10" s="364">
        <v>0</v>
      </c>
      <c r="D10" s="364"/>
      <c r="E10" s="364">
        <v>0</v>
      </c>
      <c r="F10" s="364"/>
      <c r="G10" s="364">
        <v>0</v>
      </c>
      <c r="H10" s="364"/>
      <c r="I10" s="364">
        <v>0</v>
      </c>
      <c r="J10" s="364"/>
      <c r="K10" s="364">
        <v>26512314</v>
      </c>
      <c r="L10" s="364"/>
      <c r="M10" s="364">
        <v>112621952518</v>
      </c>
      <c r="N10" s="364"/>
      <c r="O10" s="364">
        <v>112782299825</v>
      </c>
      <c r="P10" s="364"/>
      <c r="Q10" s="364">
        <v>-160347307</v>
      </c>
    </row>
    <row r="11" spans="1:17" ht="20.25">
      <c r="A11" s="138" t="s">
        <v>30</v>
      </c>
      <c r="C11" s="364">
        <v>0</v>
      </c>
      <c r="D11" s="364"/>
      <c r="E11" s="364">
        <v>0</v>
      </c>
      <c r="F11" s="364"/>
      <c r="G11" s="364">
        <v>0</v>
      </c>
      <c r="H11" s="364"/>
      <c r="I11" s="364">
        <v>0</v>
      </c>
      <c r="J11" s="364"/>
      <c r="K11" s="364">
        <v>881975</v>
      </c>
      <c r="L11" s="364"/>
      <c r="M11" s="364">
        <v>17234109649</v>
      </c>
      <c r="N11" s="364"/>
      <c r="O11" s="364">
        <v>16870283024</v>
      </c>
      <c r="P11" s="364"/>
      <c r="Q11" s="364">
        <v>363826625</v>
      </c>
    </row>
    <row r="12" spans="1:17" ht="30">
      <c r="A12" s="139" t="s">
        <v>33</v>
      </c>
      <c r="C12" s="364">
        <v>0</v>
      </c>
      <c r="D12" s="364"/>
      <c r="E12" s="364">
        <v>0</v>
      </c>
      <c r="F12" s="364"/>
      <c r="G12" s="364">
        <v>0</v>
      </c>
      <c r="H12" s="364"/>
      <c r="I12" s="364">
        <v>0</v>
      </c>
      <c r="J12" s="364"/>
      <c r="K12" s="364">
        <v>12867743</v>
      </c>
      <c r="L12" s="364"/>
      <c r="M12" s="364">
        <v>87688809025</v>
      </c>
      <c r="N12" s="364"/>
      <c r="O12" s="364">
        <v>82106153627</v>
      </c>
      <c r="P12" s="364"/>
      <c r="Q12" s="364">
        <v>5582655398</v>
      </c>
    </row>
    <row r="13" spans="1:17" ht="20.25">
      <c r="A13" s="140" t="s">
        <v>34</v>
      </c>
      <c r="C13" s="364">
        <v>0</v>
      </c>
      <c r="D13" s="364"/>
      <c r="E13" s="364">
        <v>0</v>
      </c>
      <c r="F13" s="364"/>
      <c r="G13" s="364">
        <v>0</v>
      </c>
      <c r="H13" s="364"/>
      <c r="I13" s="364">
        <v>0</v>
      </c>
      <c r="J13" s="364"/>
      <c r="K13" s="364">
        <v>3100000</v>
      </c>
      <c r="L13" s="364"/>
      <c r="M13" s="364">
        <v>37040291360</v>
      </c>
      <c r="N13" s="364"/>
      <c r="O13" s="364">
        <v>33305609760</v>
      </c>
      <c r="P13" s="364"/>
      <c r="Q13" s="364">
        <v>3734681600</v>
      </c>
    </row>
    <row r="14" spans="1:17" ht="20.25">
      <c r="A14" s="141" t="s">
        <v>39</v>
      </c>
      <c r="C14" s="364">
        <v>3440000</v>
      </c>
      <c r="D14" s="364"/>
      <c r="E14" s="364">
        <v>21382543597</v>
      </c>
      <c r="F14" s="364"/>
      <c r="G14" s="364">
        <v>19534322007</v>
      </c>
      <c r="H14" s="364"/>
      <c r="I14" s="364">
        <v>1848221590</v>
      </c>
      <c r="J14" s="364"/>
      <c r="K14" s="364">
        <v>3440000</v>
      </c>
      <c r="L14" s="364"/>
      <c r="M14" s="364">
        <v>21382543597</v>
      </c>
      <c r="N14" s="364"/>
      <c r="O14" s="364">
        <v>19534322007</v>
      </c>
      <c r="P14" s="364"/>
      <c r="Q14" s="364">
        <v>1848221590</v>
      </c>
    </row>
    <row r="15" spans="1:17" ht="20.25">
      <c r="A15" s="142" t="s">
        <v>40</v>
      </c>
      <c r="C15" s="364">
        <v>0</v>
      </c>
      <c r="D15" s="364"/>
      <c r="E15" s="364">
        <v>0</v>
      </c>
      <c r="F15" s="364"/>
      <c r="G15" s="364">
        <v>0</v>
      </c>
      <c r="H15" s="364"/>
      <c r="I15" s="364">
        <v>0</v>
      </c>
      <c r="J15" s="364"/>
      <c r="K15" s="364">
        <v>6500000</v>
      </c>
      <c r="L15" s="364"/>
      <c r="M15" s="364">
        <v>39675103589</v>
      </c>
      <c r="N15" s="364"/>
      <c r="O15" s="364">
        <v>31125792191</v>
      </c>
      <c r="P15" s="364"/>
      <c r="Q15" s="364">
        <v>8549311398</v>
      </c>
    </row>
    <row r="16" spans="1:17" ht="20.25">
      <c r="A16" s="143" t="s">
        <v>41</v>
      </c>
      <c r="C16" s="364">
        <v>1050000</v>
      </c>
      <c r="D16" s="364"/>
      <c r="E16" s="364">
        <v>14297184610</v>
      </c>
      <c r="F16" s="364"/>
      <c r="G16" s="364">
        <v>15341084770</v>
      </c>
      <c r="H16" s="364"/>
      <c r="I16" s="364">
        <v>-1043900160</v>
      </c>
      <c r="J16" s="364"/>
      <c r="K16" s="364">
        <v>1050000</v>
      </c>
      <c r="L16" s="364"/>
      <c r="M16" s="364">
        <v>14297184610</v>
      </c>
      <c r="N16" s="364"/>
      <c r="O16" s="364">
        <v>15341084770</v>
      </c>
      <c r="P16" s="364"/>
      <c r="Q16" s="364">
        <v>-1043900160</v>
      </c>
    </row>
    <row r="17" spans="1:17" ht="20.25">
      <c r="A17" s="144" t="s">
        <v>45</v>
      </c>
      <c r="C17" s="364">
        <v>11067646</v>
      </c>
      <c r="D17" s="364"/>
      <c r="E17" s="364">
        <v>38655773275</v>
      </c>
      <c r="F17" s="364"/>
      <c r="G17" s="364">
        <v>32611177142</v>
      </c>
      <c r="H17" s="364"/>
      <c r="I17" s="364">
        <v>6044596133</v>
      </c>
      <c r="J17" s="364"/>
      <c r="K17" s="364">
        <v>11067646</v>
      </c>
      <c r="L17" s="364"/>
      <c r="M17" s="364">
        <v>38655773275</v>
      </c>
      <c r="N17" s="364"/>
      <c r="O17" s="364">
        <v>32611177142</v>
      </c>
      <c r="P17" s="364"/>
      <c r="Q17" s="364">
        <v>6044596133</v>
      </c>
    </row>
    <row r="18" spans="1:17" ht="30">
      <c r="A18" s="145" t="s">
        <v>132</v>
      </c>
      <c r="C18" s="364">
        <v>0</v>
      </c>
      <c r="D18" s="364"/>
      <c r="E18" s="364">
        <v>0</v>
      </c>
      <c r="F18" s="364"/>
      <c r="G18" s="364">
        <v>0</v>
      </c>
      <c r="H18" s="364"/>
      <c r="I18" s="364">
        <v>0</v>
      </c>
      <c r="J18" s="364"/>
      <c r="K18" s="364">
        <v>1359750</v>
      </c>
      <c r="L18" s="364"/>
      <c r="M18" s="364">
        <v>23440377659</v>
      </c>
      <c r="N18" s="364"/>
      <c r="O18" s="364">
        <v>23797585383</v>
      </c>
      <c r="P18" s="364"/>
      <c r="Q18" s="364">
        <v>-357207724</v>
      </c>
    </row>
    <row r="19" spans="1:17" ht="30">
      <c r="A19" s="146" t="s">
        <v>52</v>
      </c>
      <c r="C19" s="364">
        <v>2635520</v>
      </c>
      <c r="D19" s="364"/>
      <c r="E19" s="364">
        <v>10453156240</v>
      </c>
      <c r="F19" s="364"/>
      <c r="G19" s="364">
        <v>15289680140</v>
      </c>
      <c r="H19" s="364"/>
      <c r="I19" s="364">
        <v>-4836523900</v>
      </c>
      <c r="J19" s="364"/>
      <c r="K19" s="364">
        <v>2635520</v>
      </c>
      <c r="L19" s="364"/>
      <c r="M19" s="364">
        <v>10453156240</v>
      </c>
      <c r="N19" s="364"/>
      <c r="O19" s="364">
        <v>15289680140</v>
      </c>
      <c r="P19" s="364"/>
      <c r="Q19" s="364">
        <v>-4836523900</v>
      </c>
    </row>
    <row r="20" spans="1:17" ht="20.25">
      <c r="A20" s="147" t="s">
        <v>54</v>
      </c>
      <c r="C20" s="364">
        <v>0</v>
      </c>
      <c r="D20" s="364"/>
      <c r="E20" s="364">
        <v>0</v>
      </c>
      <c r="F20" s="364"/>
      <c r="G20" s="364">
        <v>0</v>
      </c>
      <c r="H20" s="364"/>
      <c r="I20" s="364">
        <v>0</v>
      </c>
      <c r="J20" s="364"/>
      <c r="K20" s="364">
        <v>5000000</v>
      </c>
      <c r="L20" s="364"/>
      <c r="M20" s="364">
        <v>7945747227</v>
      </c>
      <c r="N20" s="364"/>
      <c r="O20" s="364">
        <v>6965462856</v>
      </c>
      <c r="P20" s="364"/>
      <c r="Q20" s="364">
        <v>980284371</v>
      </c>
    </row>
    <row r="21" spans="1:17" ht="20.25">
      <c r="A21" s="148" t="s">
        <v>55</v>
      </c>
      <c r="C21" s="364">
        <v>1000000</v>
      </c>
      <c r="D21" s="364"/>
      <c r="E21" s="364">
        <v>10432289894</v>
      </c>
      <c r="F21" s="364"/>
      <c r="G21" s="364">
        <v>8337279234</v>
      </c>
      <c r="H21" s="364"/>
      <c r="I21" s="364">
        <v>2095010660</v>
      </c>
      <c r="J21" s="364"/>
      <c r="K21" s="364">
        <v>1000000</v>
      </c>
      <c r="L21" s="364"/>
      <c r="M21" s="364">
        <v>10432289894</v>
      </c>
      <c r="N21" s="364"/>
      <c r="O21" s="364">
        <v>8337279234</v>
      </c>
      <c r="P21" s="364"/>
      <c r="Q21" s="364">
        <v>2095010660</v>
      </c>
    </row>
    <row r="22" spans="1:17" ht="21" thickBot="1">
      <c r="A22" s="149" t="s">
        <v>56</v>
      </c>
      <c r="C22" s="381">
        <f>SUM(C9:$C$21)</f>
        <v>21810224</v>
      </c>
      <c r="D22" s="364"/>
      <c r="E22" s="381">
        <f>SUM(E9:$E$21)</f>
        <v>102828272195</v>
      </c>
      <c r="F22" s="364"/>
      <c r="G22" s="381">
        <f>SUM(G9:$G$21)</f>
        <v>99174241032</v>
      </c>
      <c r="H22" s="364"/>
      <c r="I22" s="381">
        <f>SUM(I9:$I$21)</f>
        <v>3654031163</v>
      </c>
      <c r="J22" s="364"/>
      <c r="K22" s="381">
        <f>SUM(K9:$K$21)</f>
        <v>80414948</v>
      </c>
      <c r="L22" s="364"/>
      <c r="M22" s="381">
        <f>SUM(M9:$M$21)</f>
        <v>435586484269</v>
      </c>
      <c r="N22" s="364"/>
      <c r="O22" s="381">
        <f>SUM(O9:$O$21)</f>
        <v>413465926510</v>
      </c>
      <c r="P22" s="364"/>
      <c r="Q22" s="381">
        <f>SUM(Q9:$Q$21)</f>
        <v>22120557759</v>
      </c>
    </row>
    <row r="23" spans="1:17" ht="15.75" thickTop="1">
      <c r="C23" s="150"/>
      <c r="E23" s="151"/>
      <c r="G23" s="152"/>
      <c r="I23" s="153"/>
      <c r="K23" s="154"/>
      <c r="M23" s="155"/>
      <c r="O23" s="156"/>
      <c r="Q23" s="157"/>
    </row>
    <row r="24" spans="1:17">
      <c r="A24" s="331" t="s">
        <v>133</v>
      </c>
      <c r="B24" s="332"/>
      <c r="C24" s="332"/>
      <c r="D24" s="332"/>
      <c r="E24" s="332"/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32"/>
      <c r="Q24" s="333"/>
    </row>
  </sheetData>
  <mergeCells count="7">
    <mergeCell ref="A24:Q2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49"/>
  <sheetViews>
    <sheetView rightToLeft="1" view="pageBreakPreview" topLeftCell="A17" zoomScale="80" zoomScaleNormal="100" zoomScaleSheetLayoutView="80" workbookViewId="0">
      <selection activeCell="R44" sqref="R44"/>
    </sheetView>
  </sheetViews>
  <sheetFormatPr defaultRowHeight="15"/>
  <cols>
    <col min="1" max="1" width="21.28515625" customWidth="1"/>
    <col min="2" max="2" width="1.42578125" customWidth="1"/>
    <col min="3" max="3" width="14.28515625" bestFit="1" customWidth="1"/>
    <col min="4" max="4" width="1.42578125" customWidth="1"/>
    <col min="5" max="5" width="20.28515625" bestFit="1" customWidth="1"/>
    <col min="6" max="6" width="1.42578125" customWidth="1"/>
    <col min="7" max="7" width="21.42578125" bestFit="1" customWidth="1"/>
    <col min="8" max="8" width="1.42578125" customWidth="1"/>
    <col min="9" max="9" width="18.42578125" bestFit="1" customWidth="1"/>
    <col min="10" max="10" width="1.42578125" customWidth="1"/>
    <col min="11" max="11" width="14.28515625" bestFit="1" customWidth="1"/>
    <col min="12" max="12" width="1.42578125" customWidth="1"/>
    <col min="13" max="13" width="20.28515625" bestFit="1" customWidth="1"/>
    <col min="14" max="14" width="1.42578125" customWidth="1"/>
    <col min="15" max="15" width="21.42578125" bestFit="1" customWidth="1"/>
    <col min="16" max="16" width="1.42578125" customWidth="1"/>
    <col min="17" max="17" width="18.42578125" bestFit="1" customWidth="1"/>
  </cols>
  <sheetData>
    <row r="1" spans="1:17" ht="20.100000000000001" customHeight="1">
      <c r="A1" s="341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</row>
    <row r="2" spans="1:17" ht="20.100000000000001" customHeight="1">
      <c r="A2" s="342" t="s">
        <v>90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</row>
    <row r="3" spans="1:17" ht="20.100000000000001" customHeight="1">
      <c r="A3" s="343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5" spans="1:17" ht="15.75">
      <c r="A5" s="344" t="s">
        <v>134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</row>
    <row r="7" spans="1:17" ht="15.75">
      <c r="C7" s="345" t="s">
        <v>106</v>
      </c>
      <c r="D7" s="288"/>
      <c r="E7" s="288"/>
      <c r="F7" s="288"/>
      <c r="G7" s="288"/>
      <c r="H7" s="288"/>
      <c r="I7" s="288"/>
      <c r="K7" s="346" t="s">
        <v>7</v>
      </c>
      <c r="L7" s="288"/>
      <c r="M7" s="288"/>
      <c r="N7" s="288"/>
      <c r="O7" s="288"/>
      <c r="P7" s="288"/>
      <c r="Q7" s="288"/>
    </row>
    <row r="8" spans="1:17" ht="31.5">
      <c r="A8" s="158" t="s">
        <v>92</v>
      </c>
      <c r="C8" s="159" t="s">
        <v>9</v>
      </c>
      <c r="E8" s="160" t="s">
        <v>11</v>
      </c>
      <c r="G8" s="161" t="s">
        <v>129</v>
      </c>
      <c r="I8" s="162" t="s">
        <v>135</v>
      </c>
      <c r="K8" s="163" t="s">
        <v>9</v>
      </c>
      <c r="M8" s="164" t="s">
        <v>11</v>
      </c>
      <c r="O8" s="165" t="s">
        <v>129</v>
      </c>
      <c r="Q8" s="166" t="s">
        <v>135</v>
      </c>
    </row>
    <row r="9" spans="1:17" ht="20.25">
      <c r="A9" s="167" t="s">
        <v>17</v>
      </c>
      <c r="C9" s="364">
        <v>0</v>
      </c>
      <c r="D9" s="364"/>
      <c r="E9" s="364">
        <v>0</v>
      </c>
      <c r="F9" s="364"/>
      <c r="G9" s="364">
        <v>-473470544</v>
      </c>
      <c r="H9" s="364"/>
      <c r="I9" s="364">
        <v>473470544</v>
      </c>
      <c r="J9" s="364"/>
      <c r="K9" s="364"/>
      <c r="L9" s="364"/>
      <c r="M9" s="364"/>
      <c r="N9" s="364"/>
      <c r="O9" s="364"/>
      <c r="P9" s="364"/>
      <c r="Q9" s="364"/>
    </row>
    <row r="10" spans="1:17" ht="20.25">
      <c r="A10" s="168" t="s">
        <v>18</v>
      </c>
      <c r="C10" s="364">
        <v>170222123</v>
      </c>
      <c r="D10" s="364"/>
      <c r="E10" s="364">
        <v>403394974462</v>
      </c>
      <c r="F10" s="364"/>
      <c r="G10" s="364">
        <v>379226522183</v>
      </c>
      <c r="H10" s="364"/>
      <c r="I10" s="364">
        <v>24168452279</v>
      </c>
      <c r="J10" s="364"/>
      <c r="K10" s="364">
        <v>170222123</v>
      </c>
      <c r="L10" s="364"/>
      <c r="M10" s="364">
        <v>403394974462</v>
      </c>
      <c r="N10" s="364"/>
      <c r="O10" s="364">
        <v>380522504930</v>
      </c>
      <c r="P10" s="364"/>
      <c r="Q10" s="364">
        <v>22872469532</v>
      </c>
    </row>
    <row r="11" spans="1:17" ht="20.25">
      <c r="A11" s="169" t="s">
        <v>19</v>
      </c>
      <c r="C11" s="364">
        <v>33816166</v>
      </c>
      <c r="D11" s="364"/>
      <c r="E11" s="364">
        <v>39833727378</v>
      </c>
      <c r="F11" s="364"/>
      <c r="G11" s="364">
        <v>54207707647</v>
      </c>
      <c r="H11" s="364"/>
      <c r="I11" s="364">
        <v>-14373980269</v>
      </c>
      <c r="J11" s="364"/>
      <c r="K11" s="364">
        <v>33816166</v>
      </c>
      <c r="L11" s="364"/>
      <c r="M11" s="364">
        <v>39833727378</v>
      </c>
      <c r="N11" s="364"/>
      <c r="O11" s="364">
        <v>54207707647</v>
      </c>
      <c r="P11" s="364"/>
      <c r="Q11" s="364">
        <v>-14373980269</v>
      </c>
    </row>
    <row r="12" spans="1:17" ht="30">
      <c r="A12" s="170" t="s">
        <v>20</v>
      </c>
      <c r="C12" s="364">
        <v>38137</v>
      </c>
      <c r="D12" s="364"/>
      <c r="E12" s="364">
        <v>26537059</v>
      </c>
      <c r="F12" s="364"/>
      <c r="G12" s="364">
        <v>26537059</v>
      </c>
      <c r="H12" s="364"/>
      <c r="I12" s="364">
        <v>0</v>
      </c>
      <c r="J12" s="364"/>
      <c r="K12" s="364">
        <v>38137</v>
      </c>
      <c r="L12" s="364"/>
      <c r="M12" s="364">
        <v>26537059</v>
      </c>
      <c r="N12" s="364"/>
      <c r="O12" s="364">
        <v>26537059</v>
      </c>
      <c r="P12" s="364"/>
      <c r="Q12" s="364">
        <v>0</v>
      </c>
    </row>
    <row r="13" spans="1:17" ht="30">
      <c r="A13" s="171" t="s">
        <v>21</v>
      </c>
      <c r="C13" s="364">
        <v>108053</v>
      </c>
      <c r="D13" s="364"/>
      <c r="E13" s="364">
        <v>53705042</v>
      </c>
      <c r="F13" s="364"/>
      <c r="G13" s="364">
        <v>53705042</v>
      </c>
      <c r="H13" s="364"/>
      <c r="I13" s="364">
        <v>0</v>
      </c>
      <c r="J13" s="364"/>
      <c r="K13" s="364">
        <v>108053</v>
      </c>
      <c r="L13" s="364"/>
      <c r="M13" s="364">
        <v>53705042</v>
      </c>
      <c r="N13" s="364"/>
      <c r="O13" s="364">
        <v>53705042</v>
      </c>
      <c r="P13" s="364"/>
      <c r="Q13" s="364">
        <v>0</v>
      </c>
    </row>
    <row r="14" spans="1:17" ht="20.25">
      <c r="A14" s="172" t="s">
        <v>22</v>
      </c>
      <c r="C14" s="364">
        <v>36664627</v>
      </c>
      <c r="D14" s="364"/>
      <c r="E14" s="364">
        <v>65712989862</v>
      </c>
      <c r="F14" s="364"/>
      <c r="G14" s="364">
        <v>61740324363</v>
      </c>
      <c r="H14" s="364"/>
      <c r="I14" s="364">
        <v>3972665499</v>
      </c>
      <c r="J14" s="364"/>
      <c r="K14" s="364">
        <v>36664627</v>
      </c>
      <c r="L14" s="364"/>
      <c r="M14" s="364">
        <v>65712989862</v>
      </c>
      <c r="N14" s="364"/>
      <c r="O14" s="364">
        <v>59116178345</v>
      </c>
      <c r="P14" s="364"/>
      <c r="Q14" s="364">
        <v>6596811517</v>
      </c>
    </row>
    <row r="15" spans="1:17" ht="20.25">
      <c r="A15" s="173" t="s">
        <v>23</v>
      </c>
      <c r="C15" s="364">
        <v>70247</v>
      </c>
      <c r="D15" s="364"/>
      <c r="E15" s="364">
        <v>69829030</v>
      </c>
      <c r="F15" s="364"/>
      <c r="G15" s="364">
        <v>69829030</v>
      </c>
      <c r="H15" s="364"/>
      <c r="I15" s="364">
        <v>0</v>
      </c>
      <c r="J15" s="364"/>
      <c r="K15" s="364">
        <v>70247</v>
      </c>
      <c r="L15" s="364"/>
      <c r="M15" s="364">
        <v>69829030</v>
      </c>
      <c r="N15" s="364"/>
      <c r="O15" s="364">
        <v>70310780</v>
      </c>
      <c r="P15" s="364"/>
      <c r="Q15" s="364">
        <v>-481750</v>
      </c>
    </row>
    <row r="16" spans="1:17" ht="20.25">
      <c r="A16" s="174" t="s">
        <v>24</v>
      </c>
      <c r="C16" s="364">
        <v>2450000</v>
      </c>
      <c r="D16" s="364"/>
      <c r="E16" s="364">
        <v>8195196712</v>
      </c>
      <c r="F16" s="364"/>
      <c r="G16" s="364">
        <v>8706635437</v>
      </c>
      <c r="H16" s="364"/>
      <c r="I16" s="364">
        <v>-511438725</v>
      </c>
      <c r="J16" s="364"/>
      <c r="K16" s="364">
        <v>2450000</v>
      </c>
      <c r="L16" s="364"/>
      <c r="M16" s="364">
        <v>8195196712</v>
      </c>
      <c r="N16" s="364"/>
      <c r="O16" s="364">
        <v>9916642800</v>
      </c>
      <c r="P16" s="364"/>
      <c r="Q16" s="364">
        <v>-1721446088</v>
      </c>
    </row>
    <row r="17" spans="1:17" ht="20.25">
      <c r="A17" s="175" t="s">
        <v>25</v>
      </c>
      <c r="C17" s="364">
        <v>1316253</v>
      </c>
      <c r="D17" s="364"/>
      <c r="E17" s="364">
        <v>51944325398</v>
      </c>
      <c r="F17" s="364"/>
      <c r="G17" s="364">
        <v>54364904793</v>
      </c>
      <c r="H17" s="364"/>
      <c r="I17" s="364">
        <v>-2420579395</v>
      </c>
      <c r="J17" s="364"/>
      <c r="K17" s="364">
        <v>1316253</v>
      </c>
      <c r="L17" s="364"/>
      <c r="M17" s="364">
        <v>51944325398</v>
      </c>
      <c r="N17" s="364"/>
      <c r="O17" s="364">
        <v>47037745543</v>
      </c>
      <c r="P17" s="364"/>
      <c r="Q17" s="364">
        <v>4906579855</v>
      </c>
    </row>
    <row r="18" spans="1:17" ht="20.25">
      <c r="A18" s="176" t="s">
        <v>26</v>
      </c>
      <c r="C18" s="364">
        <v>1000000</v>
      </c>
      <c r="D18" s="364"/>
      <c r="E18" s="364">
        <v>20308441500</v>
      </c>
      <c r="F18" s="364"/>
      <c r="G18" s="364">
        <v>18717961500</v>
      </c>
      <c r="H18" s="364"/>
      <c r="I18" s="364">
        <v>1590480000</v>
      </c>
      <c r="J18" s="364"/>
      <c r="K18" s="364">
        <v>1000000</v>
      </c>
      <c r="L18" s="364"/>
      <c r="M18" s="364">
        <v>20308441500</v>
      </c>
      <c r="N18" s="364"/>
      <c r="O18" s="364">
        <v>15914740500</v>
      </c>
      <c r="P18" s="364"/>
      <c r="Q18" s="364">
        <v>4393701000</v>
      </c>
    </row>
    <row r="19" spans="1:17" ht="20.25">
      <c r="A19" s="177" t="s">
        <v>27</v>
      </c>
      <c r="C19" s="364">
        <v>21100000</v>
      </c>
      <c r="D19" s="364"/>
      <c r="E19" s="364">
        <v>219812288400</v>
      </c>
      <c r="F19" s="364"/>
      <c r="G19" s="364">
        <v>189189584100</v>
      </c>
      <c r="H19" s="364"/>
      <c r="I19" s="364">
        <v>30622704300</v>
      </c>
      <c r="J19" s="364"/>
      <c r="K19" s="364">
        <v>21100000</v>
      </c>
      <c r="L19" s="364"/>
      <c r="M19" s="364">
        <v>219812288400</v>
      </c>
      <c r="N19" s="364"/>
      <c r="O19" s="364">
        <v>166484080332</v>
      </c>
      <c r="P19" s="364"/>
      <c r="Q19" s="364">
        <v>53328208068</v>
      </c>
    </row>
    <row r="20" spans="1:17" ht="20.25">
      <c r="A20" s="178" t="s">
        <v>28</v>
      </c>
      <c r="C20" s="364">
        <v>16500000</v>
      </c>
      <c r="D20" s="364"/>
      <c r="E20" s="364">
        <v>289984266000</v>
      </c>
      <c r="F20" s="364"/>
      <c r="G20" s="364">
        <v>261937145250</v>
      </c>
      <c r="H20" s="364"/>
      <c r="I20" s="364">
        <v>28047120750</v>
      </c>
      <c r="J20" s="364"/>
      <c r="K20" s="364">
        <v>16500000</v>
      </c>
      <c r="L20" s="364"/>
      <c r="M20" s="364">
        <v>289984266000</v>
      </c>
      <c r="N20" s="364"/>
      <c r="O20" s="364">
        <v>223556874750</v>
      </c>
      <c r="P20" s="364"/>
      <c r="Q20" s="364">
        <v>66427391250</v>
      </c>
    </row>
    <row r="21" spans="1:17" ht="20.25">
      <c r="A21" s="179" t="s">
        <v>29</v>
      </c>
      <c r="C21" s="364">
        <v>3200000</v>
      </c>
      <c r="D21" s="364"/>
      <c r="E21" s="364">
        <v>18131472000</v>
      </c>
      <c r="F21" s="364"/>
      <c r="G21" s="364">
        <v>14552892000</v>
      </c>
      <c r="H21" s="364"/>
      <c r="I21" s="364">
        <v>3578580000</v>
      </c>
      <c r="J21" s="364"/>
      <c r="K21" s="364">
        <v>3200000</v>
      </c>
      <c r="L21" s="364"/>
      <c r="M21" s="364">
        <v>18131472000</v>
      </c>
      <c r="N21" s="364"/>
      <c r="O21" s="364">
        <v>13439556000</v>
      </c>
      <c r="P21" s="364"/>
      <c r="Q21" s="364">
        <v>4691916000</v>
      </c>
    </row>
    <row r="22" spans="1:17" ht="20.25">
      <c r="A22" s="180" t="s">
        <v>30</v>
      </c>
      <c r="C22" s="364">
        <v>2507616</v>
      </c>
      <c r="D22" s="364"/>
      <c r="E22" s="364">
        <v>61370167760</v>
      </c>
      <c r="F22" s="364"/>
      <c r="G22" s="364">
        <v>54290912015</v>
      </c>
      <c r="H22" s="364"/>
      <c r="I22" s="364">
        <v>7079255745</v>
      </c>
      <c r="J22" s="364"/>
      <c r="K22" s="364">
        <v>2507616</v>
      </c>
      <c r="L22" s="364"/>
      <c r="M22" s="364">
        <v>61370167760</v>
      </c>
      <c r="N22" s="364"/>
      <c r="O22" s="364">
        <v>48258588459</v>
      </c>
      <c r="P22" s="364"/>
      <c r="Q22" s="364">
        <v>13111579301</v>
      </c>
    </row>
    <row r="23" spans="1:17" ht="20.25">
      <c r="A23" s="181" t="s">
        <v>31</v>
      </c>
      <c r="C23" s="364">
        <v>2700000</v>
      </c>
      <c r="D23" s="364"/>
      <c r="E23" s="364">
        <v>23484431250</v>
      </c>
      <c r="F23" s="364"/>
      <c r="G23" s="364">
        <v>23305502250</v>
      </c>
      <c r="H23" s="364"/>
      <c r="I23" s="364">
        <v>178929000</v>
      </c>
      <c r="J23" s="364"/>
      <c r="K23" s="364">
        <v>2700000</v>
      </c>
      <c r="L23" s="364"/>
      <c r="M23" s="364">
        <v>23484431250</v>
      </c>
      <c r="N23" s="364"/>
      <c r="O23" s="364">
        <v>19825333200</v>
      </c>
      <c r="P23" s="364"/>
      <c r="Q23" s="364">
        <v>3659098050</v>
      </c>
    </row>
    <row r="24" spans="1:17" ht="30">
      <c r="A24" s="182" t="s">
        <v>32</v>
      </c>
      <c r="C24" s="364">
        <v>13333333</v>
      </c>
      <c r="D24" s="364"/>
      <c r="E24" s="364">
        <v>92645457684</v>
      </c>
      <c r="F24" s="364"/>
      <c r="G24" s="364">
        <v>78582964035</v>
      </c>
      <c r="H24" s="364"/>
      <c r="I24" s="364">
        <v>14062493649</v>
      </c>
      <c r="J24" s="364"/>
      <c r="K24" s="364">
        <v>13333333</v>
      </c>
      <c r="L24" s="364"/>
      <c r="M24" s="364">
        <v>92645457684</v>
      </c>
      <c r="N24" s="364"/>
      <c r="O24" s="364">
        <v>75597502500</v>
      </c>
      <c r="P24" s="364"/>
      <c r="Q24" s="364">
        <v>17047955184</v>
      </c>
    </row>
    <row r="25" spans="1:17" ht="30">
      <c r="A25" s="183" t="s">
        <v>33</v>
      </c>
      <c r="C25" s="364">
        <v>5365706</v>
      </c>
      <c r="D25" s="364"/>
      <c r="E25" s="364">
        <v>46990602234</v>
      </c>
      <c r="F25" s="364"/>
      <c r="G25" s="364">
        <v>37549811547</v>
      </c>
      <c r="H25" s="364"/>
      <c r="I25" s="364">
        <v>9440790687</v>
      </c>
      <c r="J25" s="364"/>
      <c r="K25" s="364">
        <v>5365706</v>
      </c>
      <c r="L25" s="364"/>
      <c r="M25" s="364">
        <v>46990602234</v>
      </c>
      <c r="N25" s="364"/>
      <c r="O25" s="364">
        <v>34456219119</v>
      </c>
      <c r="P25" s="364"/>
      <c r="Q25" s="364">
        <v>12534383115</v>
      </c>
    </row>
    <row r="26" spans="1:17" ht="20.25">
      <c r="A26" s="184" t="s">
        <v>34</v>
      </c>
      <c r="C26" s="364">
        <v>6900000</v>
      </c>
      <c r="D26" s="364"/>
      <c r="E26" s="364">
        <v>89440642800</v>
      </c>
      <c r="F26" s="364"/>
      <c r="G26" s="364">
        <v>82101571650</v>
      </c>
      <c r="H26" s="364"/>
      <c r="I26" s="364">
        <v>7339071150</v>
      </c>
      <c r="J26" s="364"/>
      <c r="K26" s="364">
        <v>6900000</v>
      </c>
      <c r="L26" s="364"/>
      <c r="M26" s="364">
        <v>89440642800</v>
      </c>
      <c r="N26" s="364"/>
      <c r="O26" s="364">
        <v>74625321600</v>
      </c>
      <c r="P26" s="364"/>
      <c r="Q26" s="364">
        <v>14815321200</v>
      </c>
    </row>
    <row r="27" spans="1:17" ht="20.25">
      <c r="A27" s="185" t="s">
        <v>35</v>
      </c>
      <c r="C27" s="364">
        <v>52650000</v>
      </c>
      <c r="D27" s="364"/>
      <c r="E27" s="364">
        <v>191918798077</v>
      </c>
      <c r="F27" s="364"/>
      <c r="G27" s="364">
        <v>167710151700</v>
      </c>
      <c r="H27" s="364"/>
      <c r="I27" s="364">
        <v>24208646377</v>
      </c>
      <c r="J27" s="364"/>
      <c r="K27" s="364">
        <v>52650000</v>
      </c>
      <c r="L27" s="364"/>
      <c r="M27" s="364">
        <v>191918798077</v>
      </c>
      <c r="N27" s="364"/>
      <c r="O27" s="364">
        <v>172362305700</v>
      </c>
      <c r="P27" s="364"/>
      <c r="Q27" s="364">
        <v>19556492377</v>
      </c>
    </row>
    <row r="28" spans="1:17" ht="20.25">
      <c r="A28" s="186" t="s">
        <v>36</v>
      </c>
      <c r="C28" s="364">
        <v>45352355</v>
      </c>
      <c r="D28" s="364"/>
      <c r="E28" s="364">
        <v>249306271937</v>
      </c>
      <c r="F28" s="364"/>
      <c r="G28" s="364">
        <v>224510892269</v>
      </c>
      <c r="H28" s="364"/>
      <c r="I28" s="364">
        <v>24795379668</v>
      </c>
      <c r="J28" s="364"/>
      <c r="K28" s="364">
        <v>45352355</v>
      </c>
      <c r="L28" s="364"/>
      <c r="M28" s="364">
        <v>249306271937</v>
      </c>
      <c r="N28" s="364"/>
      <c r="O28" s="364">
        <v>220182971454</v>
      </c>
      <c r="P28" s="364"/>
      <c r="Q28" s="364">
        <v>29123300483</v>
      </c>
    </row>
    <row r="29" spans="1:17" ht="20.25">
      <c r="A29" s="187" t="s">
        <v>37</v>
      </c>
      <c r="C29" s="364">
        <v>21421840</v>
      </c>
      <c r="D29" s="364"/>
      <c r="E29" s="364">
        <v>85645996569</v>
      </c>
      <c r="F29" s="364"/>
      <c r="G29" s="364">
        <v>75403399764</v>
      </c>
      <c r="H29" s="364"/>
      <c r="I29" s="364">
        <v>10242596805</v>
      </c>
      <c r="J29" s="364"/>
      <c r="K29" s="364">
        <v>21421840</v>
      </c>
      <c r="L29" s="364"/>
      <c r="M29" s="364">
        <v>85645996569</v>
      </c>
      <c r="N29" s="364"/>
      <c r="O29" s="364">
        <v>61391697690</v>
      </c>
      <c r="P29" s="364"/>
      <c r="Q29" s="364">
        <v>24254298879</v>
      </c>
    </row>
    <row r="30" spans="1:17" ht="20.25">
      <c r="A30" s="188" t="s">
        <v>38</v>
      </c>
      <c r="C30" s="364">
        <v>4800000</v>
      </c>
      <c r="D30" s="364"/>
      <c r="E30" s="364">
        <v>24716059200</v>
      </c>
      <c r="F30" s="364"/>
      <c r="G30" s="364">
        <v>23356198800</v>
      </c>
      <c r="H30" s="364"/>
      <c r="I30" s="364">
        <v>1359860400</v>
      </c>
      <c r="J30" s="364"/>
      <c r="K30" s="364">
        <v>4800000</v>
      </c>
      <c r="L30" s="364"/>
      <c r="M30" s="364">
        <v>24716059200</v>
      </c>
      <c r="N30" s="364"/>
      <c r="O30" s="364">
        <v>20044819440</v>
      </c>
      <c r="P30" s="364"/>
      <c r="Q30" s="364">
        <v>4671239760</v>
      </c>
    </row>
    <row r="31" spans="1:17" ht="20.25">
      <c r="A31" s="189" t="s">
        <v>40</v>
      </c>
      <c r="C31" s="364">
        <v>5500000</v>
      </c>
      <c r="D31" s="364"/>
      <c r="E31" s="364">
        <v>37997561250</v>
      </c>
      <c r="F31" s="364"/>
      <c r="G31" s="364">
        <v>32748977250</v>
      </c>
      <c r="H31" s="364"/>
      <c r="I31" s="364">
        <v>5248584000</v>
      </c>
      <c r="J31" s="364"/>
      <c r="K31" s="364">
        <v>5500000</v>
      </c>
      <c r="L31" s="364"/>
      <c r="M31" s="364">
        <v>37997561250</v>
      </c>
      <c r="N31" s="364"/>
      <c r="O31" s="364">
        <v>26538152850</v>
      </c>
      <c r="P31" s="364"/>
      <c r="Q31" s="364">
        <v>11459408400</v>
      </c>
    </row>
    <row r="32" spans="1:17" ht="20.25">
      <c r="A32" s="190" t="s">
        <v>41</v>
      </c>
      <c r="C32" s="364">
        <v>0</v>
      </c>
      <c r="D32" s="364"/>
      <c r="E32" s="364">
        <v>0</v>
      </c>
      <c r="F32" s="364"/>
      <c r="G32" s="364">
        <v>-678439125</v>
      </c>
      <c r="H32" s="364"/>
      <c r="I32" s="364">
        <v>678439125</v>
      </c>
      <c r="J32" s="364"/>
      <c r="K32" s="364"/>
      <c r="L32" s="364"/>
      <c r="M32" s="364"/>
      <c r="N32" s="364"/>
      <c r="O32" s="364"/>
      <c r="P32" s="364"/>
      <c r="Q32" s="364"/>
    </row>
    <row r="33" spans="1:17" ht="20.25">
      <c r="A33" s="191" t="s">
        <v>42</v>
      </c>
      <c r="C33" s="364">
        <v>8994431</v>
      </c>
      <c r="D33" s="364"/>
      <c r="E33" s="364">
        <v>64195763493</v>
      </c>
      <c r="F33" s="364"/>
      <c r="G33" s="364">
        <v>63838126928</v>
      </c>
      <c r="H33" s="364"/>
      <c r="I33" s="364">
        <v>357636565</v>
      </c>
      <c r="J33" s="364"/>
      <c r="K33" s="364">
        <v>8994431</v>
      </c>
      <c r="L33" s="364"/>
      <c r="M33" s="364">
        <v>64195763493</v>
      </c>
      <c r="N33" s="364"/>
      <c r="O33" s="364">
        <v>55970122489</v>
      </c>
      <c r="P33" s="364"/>
      <c r="Q33" s="364">
        <v>8225641004</v>
      </c>
    </row>
    <row r="34" spans="1:17" ht="20.25">
      <c r="A34" s="192" t="s">
        <v>43</v>
      </c>
      <c r="C34" s="364">
        <v>1445552</v>
      </c>
      <c r="D34" s="364"/>
      <c r="E34" s="364">
        <v>25750161304</v>
      </c>
      <c r="F34" s="364"/>
      <c r="G34" s="364">
        <v>22847520353</v>
      </c>
      <c r="H34" s="364"/>
      <c r="I34" s="364">
        <v>2902640951</v>
      </c>
      <c r="J34" s="364"/>
      <c r="K34" s="364">
        <v>1445552</v>
      </c>
      <c r="L34" s="364"/>
      <c r="M34" s="364">
        <v>25750161304</v>
      </c>
      <c r="N34" s="364"/>
      <c r="O34" s="364">
        <v>21022592627</v>
      </c>
      <c r="P34" s="364"/>
      <c r="Q34" s="364">
        <v>4727568677</v>
      </c>
    </row>
    <row r="35" spans="1:17" ht="20.25">
      <c r="A35" s="193" t="s">
        <v>44</v>
      </c>
      <c r="C35" s="364">
        <v>1500000</v>
      </c>
      <c r="D35" s="364"/>
      <c r="E35" s="364">
        <v>24095772000</v>
      </c>
      <c r="F35" s="364"/>
      <c r="G35" s="364">
        <v>24587826750</v>
      </c>
      <c r="H35" s="364"/>
      <c r="I35" s="364">
        <v>-492054750</v>
      </c>
      <c r="J35" s="364"/>
      <c r="K35" s="364">
        <v>1500000</v>
      </c>
      <c r="L35" s="364"/>
      <c r="M35" s="364">
        <v>24095772000</v>
      </c>
      <c r="N35" s="364"/>
      <c r="O35" s="364">
        <v>21083800500</v>
      </c>
      <c r="P35" s="364"/>
      <c r="Q35" s="364">
        <v>3011971500</v>
      </c>
    </row>
    <row r="36" spans="1:17" ht="20.25">
      <c r="A36" s="194" t="s">
        <v>45</v>
      </c>
      <c r="C36" s="364">
        <v>37300005</v>
      </c>
      <c r="D36" s="364"/>
      <c r="E36" s="364">
        <v>128178887887</v>
      </c>
      <c r="F36" s="364"/>
      <c r="G36" s="364">
        <v>143081665866</v>
      </c>
      <c r="H36" s="364"/>
      <c r="I36" s="364">
        <v>-14902777979</v>
      </c>
      <c r="J36" s="364"/>
      <c r="K36" s="364">
        <v>37300005</v>
      </c>
      <c r="L36" s="364"/>
      <c r="M36" s="364">
        <v>128178887887</v>
      </c>
      <c r="N36" s="364"/>
      <c r="O36" s="364">
        <v>110685456561</v>
      </c>
      <c r="P36" s="364"/>
      <c r="Q36" s="364">
        <v>17493431326</v>
      </c>
    </row>
    <row r="37" spans="1:17" ht="20.25">
      <c r="A37" s="195" t="s">
        <v>46</v>
      </c>
      <c r="C37" s="364">
        <v>5800000</v>
      </c>
      <c r="D37" s="364"/>
      <c r="E37" s="364">
        <v>217589592600</v>
      </c>
      <c r="F37" s="364"/>
      <c r="G37" s="364">
        <v>211708792800</v>
      </c>
      <c r="H37" s="364"/>
      <c r="I37" s="364">
        <v>5880799800</v>
      </c>
      <c r="J37" s="364"/>
      <c r="K37" s="364">
        <v>5800000</v>
      </c>
      <c r="L37" s="364"/>
      <c r="M37" s="364">
        <v>217589592600</v>
      </c>
      <c r="N37" s="364"/>
      <c r="O37" s="364">
        <v>177923021400</v>
      </c>
      <c r="P37" s="364"/>
      <c r="Q37" s="364">
        <v>39666571200</v>
      </c>
    </row>
    <row r="38" spans="1:17" ht="20.25">
      <c r="A38" s="196" t="s">
        <v>47</v>
      </c>
      <c r="C38" s="364">
        <v>195500</v>
      </c>
      <c r="D38" s="364"/>
      <c r="E38" s="364">
        <v>30308763429</v>
      </c>
      <c r="F38" s="364"/>
      <c r="G38" s="364">
        <v>25755452791</v>
      </c>
      <c r="H38" s="364"/>
      <c r="I38" s="364">
        <v>4553310638</v>
      </c>
      <c r="J38" s="364"/>
      <c r="K38" s="364">
        <v>195500</v>
      </c>
      <c r="L38" s="364"/>
      <c r="M38" s="364">
        <v>30308763429</v>
      </c>
      <c r="N38" s="364"/>
      <c r="O38" s="364">
        <v>24741014825</v>
      </c>
      <c r="P38" s="364"/>
      <c r="Q38" s="364">
        <v>5567748604</v>
      </c>
    </row>
    <row r="39" spans="1:17" ht="20.25">
      <c r="A39" s="197" t="s">
        <v>48</v>
      </c>
      <c r="C39" s="364">
        <v>371768</v>
      </c>
      <c r="D39" s="364"/>
      <c r="E39" s="364">
        <v>1049169428</v>
      </c>
      <c r="F39" s="364"/>
      <c r="G39" s="364">
        <v>941998194</v>
      </c>
      <c r="H39" s="364"/>
      <c r="I39" s="364">
        <v>107171234</v>
      </c>
      <c r="J39" s="364"/>
      <c r="K39" s="364">
        <v>371768</v>
      </c>
      <c r="L39" s="364"/>
      <c r="M39" s="364">
        <v>1049169428</v>
      </c>
      <c r="N39" s="364"/>
      <c r="O39" s="364">
        <v>892761343</v>
      </c>
      <c r="P39" s="364"/>
      <c r="Q39" s="364">
        <v>156408085</v>
      </c>
    </row>
    <row r="40" spans="1:17" ht="20.25">
      <c r="A40" s="198" t="s">
        <v>49</v>
      </c>
      <c r="C40" s="364">
        <v>13288342</v>
      </c>
      <c r="D40" s="364"/>
      <c r="E40" s="364">
        <v>160756893363</v>
      </c>
      <c r="F40" s="364"/>
      <c r="G40" s="364">
        <v>144845900505</v>
      </c>
      <c r="H40" s="364"/>
      <c r="I40" s="364">
        <v>15910992858</v>
      </c>
      <c r="J40" s="364"/>
      <c r="K40" s="364">
        <v>13288342</v>
      </c>
      <c r="L40" s="364"/>
      <c r="M40" s="364">
        <v>160756893363</v>
      </c>
      <c r="N40" s="364"/>
      <c r="O40" s="364">
        <v>129800558929</v>
      </c>
      <c r="P40" s="364"/>
      <c r="Q40" s="364">
        <v>30956334434</v>
      </c>
    </row>
    <row r="41" spans="1:17" ht="20.25">
      <c r="A41" s="199" t="s">
        <v>50</v>
      </c>
      <c r="C41" s="364">
        <v>0</v>
      </c>
      <c r="D41" s="364"/>
      <c r="E41" s="364">
        <v>6288399950</v>
      </c>
      <c r="F41" s="364"/>
      <c r="G41" s="364">
        <v>6280259969</v>
      </c>
      <c r="H41" s="364"/>
      <c r="I41" s="364">
        <v>8139981</v>
      </c>
      <c r="J41" s="364"/>
      <c r="K41" s="364">
        <v>0</v>
      </c>
      <c r="L41" s="364"/>
      <c r="M41" s="364">
        <v>6288399950</v>
      </c>
      <c r="N41" s="364"/>
      <c r="O41" s="364">
        <v>-778111090</v>
      </c>
      <c r="P41" s="364"/>
      <c r="Q41" s="364">
        <v>7066511040</v>
      </c>
    </row>
    <row r="42" spans="1:17" ht="20.25">
      <c r="A42" s="200" t="s">
        <v>51</v>
      </c>
      <c r="C42" s="364">
        <v>634714</v>
      </c>
      <c r="D42" s="364"/>
      <c r="E42" s="364">
        <v>86255459022</v>
      </c>
      <c r="F42" s="364"/>
      <c r="G42" s="364">
        <v>76513784768</v>
      </c>
      <c r="H42" s="364"/>
      <c r="I42" s="364">
        <v>9741674254</v>
      </c>
      <c r="J42" s="364"/>
      <c r="K42" s="364">
        <v>634714</v>
      </c>
      <c r="L42" s="364"/>
      <c r="M42" s="364">
        <v>86255459022</v>
      </c>
      <c r="N42" s="364"/>
      <c r="O42" s="364">
        <v>67864587150</v>
      </c>
      <c r="P42" s="364"/>
      <c r="Q42" s="364">
        <v>18390871872</v>
      </c>
    </row>
    <row r="43" spans="1:17" ht="30">
      <c r="A43" s="201" t="s">
        <v>52</v>
      </c>
      <c r="C43" s="364">
        <v>0</v>
      </c>
      <c r="D43" s="364"/>
      <c r="E43" s="364">
        <v>0</v>
      </c>
      <c r="F43" s="364"/>
      <c r="G43" s="364">
        <v>-2410250649</v>
      </c>
      <c r="H43" s="364"/>
      <c r="I43" s="364">
        <v>2410250649</v>
      </c>
      <c r="J43" s="364"/>
      <c r="K43" s="364"/>
      <c r="L43" s="364"/>
      <c r="M43" s="364">
        <v>0</v>
      </c>
      <c r="N43" s="364"/>
      <c r="O43" s="364">
        <v>0</v>
      </c>
      <c r="P43" s="364"/>
      <c r="Q43" s="364">
        <v>0</v>
      </c>
    </row>
    <row r="44" spans="1:17" ht="30">
      <c r="A44" s="202" t="s">
        <v>53</v>
      </c>
      <c r="C44" s="364">
        <v>0</v>
      </c>
      <c r="D44" s="364"/>
      <c r="E44" s="364">
        <v>1</v>
      </c>
      <c r="F44" s="364"/>
      <c r="G44" s="364">
        <v>1</v>
      </c>
      <c r="H44" s="364"/>
      <c r="I44" s="364">
        <v>0</v>
      </c>
      <c r="J44" s="364"/>
      <c r="K44" s="364">
        <v>0</v>
      </c>
      <c r="L44" s="364"/>
      <c r="M44" s="364">
        <v>1</v>
      </c>
      <c r="N44" s="364"/>
      <c r="O44" s="364">
        <v>1</v>
      </c>
      <c r="P44" s="364"/>
      <c r="Q44" s="364">
        <v>0</v>
      </c>
    </row>
    <row r="45" spans="1:17" ht="20.25">
      <c r="A45" s="203" t="s">
        <v>54</v>
      </c>
      <c r="C45" s="364">
        <v>18692722</v>
      </c>
      <c r="D45" s="364"/>
      <c r="E45" s="364">
        <v>32350392029</v>
      </c>
      <c r="F45" s="364"/>
      <c r="G45" s="364">
        <v>30083448992</v>
      </c>
      <c r="H45" s="364"/>
      <c r="I45" s="364">
        <v>2266943037</v>
      </c>
      <c r="J45" s="364"/>
      <c r="K45" s="364">
        <v>18692722</v>
      </c>
      <c r="L45" s="364"/>
      <c r="M45" s="364">
        <v>32350392029</v>
      </c>
      <c r="N45" s="364"/>
      <c r="O45" s="364">
        <v>26218496929</v>
      </c>
      <c r="P45" s="364"/>
      <c r="Q45" s="364">
        <v>6131895100</v>
      </c>
    </row>
    <row r="46" spans="1:17" ht="20.25">
      <c r="A46" s="204" t="s">
        <v>55</v>
      </c>
      <c r="C46" s="364">
        <v>9100000</v>
      </c>
      <c r="D46" s="364"/>
      <c r="E46" s="364">
        <v>112982728950</v>
      </c>
      <c r="F46" s="364"/>
      <c r="G46" s="364">
        <v>83867004450</v>
      </c>
      <c r="H46" s="364"/>
      <c r="I46" s="364">
        <v>29115724500</v>
      </c>
      <c r="J46" s="364"/>
      <c r="K46" s="364">
        <v>9100000</v>
      </c>
      <c r="L46" s="364"/>
      <c r="M46" s="364">
        <v>112982728950</v>
      </c>
      <c r="N46" s="364"/>
      <c r="O46" s="364">
        <v>76437474750</v>
      </c>
      <c r="P46" s="364"/>
      <c r="Q46" s="364">
        <v>36545254200</v>
      </c>
    </row>
    <row r="47" spans="1:17" ht="21" thickBot="1">
      <c r="A47" s="205" t="s">
        <v>56</v>
      </c>
      <c r="C47" s="381">
        <f>SUM(C9:$C$46)</f>
        <v>544339490</v>
      </c>
      <c r="D47" s="364"/>
      <c r="E47" s="381">
        <f>SUM(E9:$E$46)</f>
        <v>2910785725060</v>
      </c>
      <c r="F47" s="364"/>
      <c r="G47" s="381">
        <f>SUM(G9:$G$46)</f>
        <v>2673143751733</v>
      </c>
      <c r="H47" s="364"/>
      <c r="I47" s="381">
        <f>SUM(I9:$I$46)</f>
        <v>237641973327</v>
      </c>
      <c r="J47" s="364"/>
      <c r="K47" s="381">
        <f>SUM(K9:$K$46)</f>
        <v>544339490</v>
      </c>
      <c r="L47" s="364"/>
      <c r="M47" s="381">
        <f>SUM(M9:$M$46)</f>
        <v>2910785725060</v>
      </c>
      <c r="N47" s="364"/>
      <c r="O47" s="381">
        <f>SUM(O9:$O$46)</f>
        <v>2435491272154</v>
      </c>
      <c r="P47" s="364"/>
      <c r="Q47" s="381">
        <f>SUM(Q9:$Q$46)</f>
        <v>475294452906</v>
      </c>
    </row>
    <row r="48" spans="1:17" ht="18.75" thickTop="1">
      <c r="C48" s="206"/>
      <c r="E48" s="207"/>
      <c r="G48" s="208"/>
      <c r="I48" s="389"/>
      <c r="K48" s="209"/>
      <c r="M48" s="210"/>
      <c r="O48" s="211"/>
      <c r="Q48" s="389"/>
    </row>
    <row r="49" spans="1:17">
      <c r="A49" s="340" t="s">
        <v>133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32"/>
      <c r="Q49" s="333"/>
    </row>
  </sheetData>
  <mergeCells count="7">
    <mergeCell ref="A49:Q4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7"/>
  <sheetViews>
    <sheetView rightToLeft="1" view="pageBreakPreview" topLeftCell="A24" zoomScaleNormal="100" zoomScaleSheetLayoutView="100" workbookViewId="0">
      <selection activeCell="V8" sqref="V8:W8"/>
    </sheetView>
  </sheetViews>
  <sheetFormatPr defaultRowHeight="18"/>
  <cols>
    <col min="1" max="1" width="21.28515625" customWidth="1"/>
    <col min="2" max="2" width="1.42578125" customWidth="1"/>
    <col min="3" max="3" width="15.85546875" bestFit="1" customWidth="1"/>
    <col min="4" max="4" width="1.42578125" customWidth="1"/>
    <col min="5" max="5" width="18.42578125" bestFit="1" customWidth="1"/>
    <col min="6" max="6" width="1.42578125" customWidth="1"/>
    <col min="7" max="7" width="16.7109375" bestFit="1" customWidth="1"/>
    <col min="8" max="8" width="1.42578125" customWidth="1"/>
    <col min="9" max="9" width="19.42578125" bestFit="1" customWidth="1"/>
    <col min="10" max="10" width="1.42578125" customWidth="1"/>
    <col min="11" max="11" width="11.28515625" style="367" bestFit="1" customWidth="1"/>
    <col min="12" max="12" width="1.42578125" customWidth="1"/>
    <col min="13" max="13" width="16" bestFit="1" customWidth="1"/>
    <col min="14" max="14" width="1.42578125" customWidth="1"/>
    <col min="15" max="15" width="18.42578125" bestFit="1" customWidth="1"/>
    <col min="16" max="16" width="1.42578125" customWidth="1"/>
    <col min="17" max="17" width="17.28515625" bestFit="1" customWidth="1"/>
    <col min="18" max="18" width="1.42578125" customWidth="1"/>
    <col min="19" max="19" width="18.7109375" bestFit="1" customWidth="1"/>
    <col min="20" max="20" width="1.42578125" customWidth="1"/>
    <col min="21" max="21" width="11.28515625" style="367" bestFit="1" customWidth="1"/>
    <col min="22" max="23" width="14.85546875" bestFit="1" customWidth="1"/>
  </cols>
  <sheetData>
    <row r="1" spans="1:23" ht="20.100000000000001" customHeight="1">
      <c r="A1" s="347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1:23" ht="20.100000000000001" customHeight="1">
      <c r="A2" s="348" t="s">
        <v>90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1:23" ht="20.100000000000001" customHeight="1">
      <c r="A3" s="349" t="s">
        <v>2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84"/>
    </row>
    <row r="5" spans="1:23" ht="15.75">
      <c r="A5" s="350" t="s">
        <v>136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</row>
    <row r="7" spans="1:23" ht="15.75">
      <c r="C7" s="351" t="s">
        <v>106</v>
      </c>
      <c r="D7" s="288"/>
      <c r="E7" s="288"/>
      <c r="F7" s="288"/>
      <c r="G7" s="288"/>
      <c r="H7" s="288"/>
      <c r="I7" s="288"/>
      <c r="J7" s="288"/>
      <c r="K7" s="288"/>
      <c r="M7" s="352" t="s">
        <v>7</v>
      </c>
      <c r="N7" s="288"/>
      <c r="O7" s="288"/>
      <c r="P7" s="288"/>
      <c r="Q7" s="288"/>
      <c r="R7" s="288"/>
      <c r="S7" s="288"/>
      <c r="T7" s="288"/>
      <c r="U7" s="288"/>
    </row>
    <row r="8" spans="1:23" ht="42">
      <c r="A8" s="212" t="s">
        <v>137</v>
      </c>
      <c r="C8" s="213" t="s">
        <v>104</v>
      </c>
      <c r="E8" s="214" t="s">
        <v>138</v>
      </c>
      <c r="G8" s="215" t="s">
        <v>139</v>
      </c>
      <c r="I8" s="216" t="s">
        <v>140</v>
      </c>
      <c r="K8" s="390" t="s">
        <v>141</v>
      </c>
      <c r="M8" s="217" t="s">
        <v>104</v>
      </c>
      <c r="O8" s="218" t="s">
        <v>138</v>
      </c>
      <c r="Q8" s="219" t="s">
        <v>139</v>
      </c>
      <c r="S8" s="220" t="s">
        <v>140</v>
      </c>
      <c r="U8" s="390" t="s">
        <v>141</v>
      </c>
      <c r="V8" s="382"/>
      <c r="W8" s="382"/>
    </row>
    <row r="9" spans="1:23" ht="20.25">
      <c r="A9" s="221" t="s">
        <v>17</v>
      </c>
      <c r="C9" s="364">
        <v>0</v>
      </c>
      <c r="D9" s="364"/>
      <c r="E9" s="364">
        <v>473470544</v>
      </c>
      <c r="F9" s="364"/>
      <c r="G9" s="364">
        <v>-453373160</v>
      </c>
      <c r="H9" s="364"/>
      <c r="I9" s="364">
        <v>20097384</v>
      </c>
      <c r="K9" s="368">
        <v>8.0707468733294595E-5</v>
      </c>
      <c r="M9" s="364">
        <v>0</v>
      </c>
      <c r="N9" s="364"/>
      <c r="O9" s="364">
        <v>0</v>
      </c>
      <c r="P9" s="364"/>
      <c r="Q9" s="364">
        <v>-680050925</v>
      </c>
      <c r="R9" s="364"/>
      <c r="S9" s="364">
        <v>-680050925</v>
      </c>
      <c r="U9" s="368">
        <v>-1.3304527302875767E-3</v>
      </c>
      <c r="V9" s="388"/>
      <c r="W9" s="388"/>
    </row>
    <row r="10" spans="1:23" ht="20.25">
      <c r="A10" s="222" t="s">
        <v>142</v>
      </c>
      <c r="C10" s="364">
        <v>0</v>
      </c>
      <c r="D10" s="364"/>
      <c r="E10" s="364">
        <v>9794472010</v>
      </c>
      <c r="F10" s="364"/>
      <c r="G10" s="364">
        <v>0</v>
      </c>
      <c r="H10" s="364"/>
      <c r="I10" s="364">
        <v>9794472010</v>
      </c>
      <c r="K10" s="368">
        <v>3.9332832746102879E-2</v>
      </c>
      <c r="M10" s="364">
        <v>0</v>
      </c>
      <c r="N10" s="364"/>
      <c r="O10" s="364">
        <v>8498489263</v>
      </c>
      <c r="P10" s="364"/>
      <c r="Q10" s="364">
        <v>0</v>
      </c>
      <c r="R10" s="364"/>
      <c r="S10" s="364">
        <v>8498489263</v>
      </c>
      <c r="U10" s="368">
        <v>1.6626458148377647E-2</v>
      </c>
      <c r="V10" s="388"/>
      <c r="W10" s="388"/>
    </row>
    <row r="11" spans="1:23" ht="20.25">
      <c r="A11" s="223" t="s">
        <v>22</v>
      </c>
      <c r="C11" s="364">
        <v>0</v>
      </c>
      <c r="D11" s="364"/>
      <c r="E11" s="364">
        <v>3972665499</v>
      </c>
      <c r="F11" s="364"/>
      <c r="G11" s="364">
        <v>0</v>
      </c>
      <c r="H11" s="364"/>
      <c r="I11" s="364">
        <v>3972665499</v>
      </c>
      <c r="K11" s="368">
        <v>1.5953508006235073E-2</v>
      </c>
      <c r="M11" s="364">
        <v>0</v>
      </c>
      <c r="N11" s="364"/>
      <c r="O11" s="364">
        <v>6596811517</v>
      </c>
      <c r="P11" s="364"/>
      <c r="Q11" s="364">
        <v>0</v>
      </c>
      <c r="R11" s="364"/>
      <c r="S11" s="364">
        <v>6596811517</v>
      </c>
      <c r="U11" s="368">
        <v>1.2906012728363218E-2</v>
      </c>
      <c r="V11" s="388"/>
      <c r="W11" s="388"/>
    </row>
    <row r="12" spans="1:23" ht="20.25">
      <c r="A12" s="224" t="s">
        <v>24</v>
      </c>
      <c r="C12" s="364">
        <v>0</v>
      </c>
      <c r="D12" s="364"/>
      <c r="E12" s="364">
        <v>-511438725</v>
      </c>
      <c r="F12" s="364"/>
      <c r="G12" s="364">
        <v>0</v>
      </c>
      <c r="H12" s="364"/>
      <c r="I12" s="364">
        <v>-511438725</v>
      </c>
      <c r="K12" s="368">
        <v>-2.0538456600587198E-3</v>
      </c>
      <c r="M12" s="364">
        <v>0</v>
      </c>
      <c r="N12" s="364"/>
      <c r="O12" s="364">
        <v>-1721446088</v>
      </c>
      <c r="P12" s="364"/>
      <c r="Q12" s="364">
        <v>0</v>
      </c>
      <c r="R12" s="364"/>
      <c r="S12" s="364">
        <v>-1721446088</v>
      </c>
      <c r="U12" s="368">
        <v>-3.3678399126101741E-3</v>
      </c>
      <c r="V12" s="388"/>
      <c r="W12" s="388"/>
    </row>
    <row r="13" spans="1:23" ht="20.25">
      <c r="A13" s="225" t="s">
        <v>25</v>
      </c>
      <c r="C13" s="364">
        <v>7436829450</v>
      </c>
      <c r="D13" s="364"/>
      <c r="E13" s="364">
        <v>-2420579395</v>
      </c>
      <c r="F13" s="364"/>
      <c r="G13" s="364">
        <v>0</v>
      </c>
      <c r="H13" s="364"/>
      <c r="I13" s="364">
        <v>5016250055</v>
      </c>
      <c r="K13" s="368">
        <v>2.0144355328648736E-2</v>
      </c>
      <c r="M13" s="364">
        <v>7436829450</v>
      </c>
      <c r="N13" s="364"/>
      <c r="O13" s="364">
        <v>4906579855</v>
      </c>
      <c r="P13" s="364"/>
      <c r="Q13" s="364">
        <v>0</v>
      </c>
      <c r="R13" s="364"/>
      <c r="S13" s="364">
        <v>12343409305</v>
      </c>
      <c r="U13" s="368">
        <v>2.4148665941295985E-2</v>
      </c>
      <c r="V13" s="388"/>
      <c r="W13" s="388"/>
    </row>
    <row r="14" spans="1:23" ht="20.25">
      <c r="A14" s="226" t="s">
        <v>26</v>
      </c>
      <c r="C14" s="364">
        <v>0</v>
      </c>
      <c r="D14" s="364"/>
      <c r="E14" s="364">
        <v>1590480000</v>
      </c>
      <c r="F14" s="364"/>
      <c r="G14" s="364">
        <v>0</v>
      </c>
      <c r="H14" s="364"/>
      <c r="I14" s="364">
        <v>1590480000</v>
      </c>
      <c r="K14" s="368">
        <v>6.3870807698619084E-3</v>
      </c>
      <c r="M14" s="364">
        <v>0</v>
      </c>
      <c r="N14" s="364"/>
      <c r="O14" s="364">
        <v>4393701000</v>
      </c>
      <c r="P14" s="364"/>
      <c r="Q14" s="364">
        <v>0</v>
      </c>
      <c r="R14" s="364"/>
      <c r="S14" s="364">
        <v>4393701000</v>
      </c>
      <c r="U14" s="368">
        <v>8.59584374731533E-3</v>
      </c>
      <c r="V14" s="388"/>
      <c r="W14" s="388"/>
    </row>
    <row r="15" spans="1:23" ht="20.25">
      <c r="A15" s="227" t="s">
        <v>27</v>
      </c>
      <c r="C15" s="364">
        <v>0</v>
      </c>
      <c r="D15" s="364"/>
      <c r="E15" s="364">
        <v>30622704300</v>
      </c>
      <c r="F15" s="364"/>
      <c r="G15" s="364">
        <v>0</v>
      </c>
      <c r="H15" s="364"/>
      <c r="I15" s="364">
        <v>30622704300</v>
      </c>
      <c r="K15" s="368">
        <v>0.12297525637272871</v>
      </c>
      <c r="M15" s="364">
        <v>0</v>
      </c>
      <c r="N15" s="364"/>
      <c r="O15" s="364">
        <v>53328208068</v>
      </c>
      <c r="P15" s="364"/>
      <c r="Q15" s="364">
        <v>0</v>
      </c>
      <c r="R15" s="364"/>
      <c r="S15" s="364">
        <v>53328208068</v>
      </c>
      <c r="U15" s="368">
        <v>0.10433139257242327</v>
      </c>
      <c r="V15" s="388"/>
      <c r="W15" s="388"/>
    </row>
    <row r="16" spans="1:23" ht="20.25">
      <c r="A16" s="228" t="s">
        <v>28</v>
      </c>
      <c r="C16" s="364">
        <v>0</v>
      </c>
      <c r="D16" s="364"/>
      <c r="E16" s="364">
        <v>28047120750</v>
      </c>
      <c r="F16" s="364"/>
      <c r="G16" s="364">
        <v>0</v>
      </c>
      <c r="H16" s="364"/>
      <c r="I16" s="364">
        <v>28047120750</v>
      </c>
      <c r="K16" s="368">
        <v>0.11263217745103359</v>
      </c>
      <c r="M16" s="364">
        <v>0</v>
      </c>
      <c r="N16" s="364"/>
      <c r="O16" s="364">
        <v>66427391250</v>
      </c>
      <c r="P16" s="364"/>
      <c r="Q16" s="364">
        <v>0</v>
      </c>
      <c r="R16" s="364"/>
      <c r="S16" s="364">
        <v>66427391250</v>
      </c>
      <c r="U16" s="368">
        <v>0.12995865574985224</v>
      </c>
      <c r="V16" s="388"/>
      <c r="W16" s="388"/>
    </row>
    <row r="17" spans="1:23" ht="20.25">
      <c r="A17" s="229" t="s">
        <v>29</v>
      </c>
      <c r="C17" s="364">
        <v>0</v>
      </c>
      <c r="D17" s="364"/>
      <c r="E17" s="364">
        <v>3578580000</v>
      </c>
      <c r="F17" s="364"/>
      <c r="G17" s="364">
        <v>0</v>
      </c>
      <c r="H17" s="364"/>
      <c r="I17" s="364">
        <v>3578580000</v>
      </c>
      <c r="K17" s="368">
        <v>1.4370931732189294E-2</v>
      </c>
      <c r="M17" s="364">
        <v>0</v>
      </c>
      <c r="N17" s="364"/>
      <c r="O17" s="364">
        <v>4691916000</v>
      </c>
      <c r="P17" s="364"/>
      <c r="Q17" s="364">
        <v>0</v>
      </c>
      <c r="R17" s="364"/>
      <c r="S17" s="364">
        <v>4691916000</v>
      </c>
      <c r="U17" s="368">
        <v>9.1792720559566408E-3</v>
      </c>
      <c r="V17" s="388"/>
      <c r="W17" s="388"/>
    </row>
    <row r="18" spans="1:23" ht="20.25">
      <c r="A18" s="230" t="s">
        <v>30</v>
      </c>
      <c r="C18" s="364">
        <v>0</v>
      </c>
      <c r="D18" s="364"/>
      <c r="E18" s="364">
        <v>7079255745</v>
      </c>
      <c r="F18" s="364"/>
      <c r="G18" s="364">
        <v>0</v>
      </c>
      <c r="H18" s="364"/>
      <c r="I18" s="364">
        <v>7079255745</v>
      </c>
      <c r="K18" s="368">
        <v>2.8429014029616177E-2</v>
      </c>
      <c r="M18" s="364">
        <v>0</v>
      </c>
      <c r="N18" s="364"/>
      <c r="O18" s="364">
        <v>13111579301</v>
      </c>
      <c r="P18" s="364"/>
      <c r="Q18" s="364">
        <v>363826625</v>
      </c>
      <c r="R18" s="364"/>
      <c r="S18" s="364">
        <v>13475405926</v>
      </c>
      <c r="U18" s="368">
        <v>2.6363305962682267E-2</v>
      </c>
      <c r="V18" s="388"/>
      <c r="W18" s="388"/>
    </row>
    <row r="19" spans="1:23" ht="20.25">
      <c r="A19" s="231" t="s">
        <v>31</v>
      </c>
      <c r="C19" s="364">
        <v>0</v>
      </c>
      <c r="D19" s="364"/>
      <c r="E19" s="364">
        <v>178929000</v>
      </c>
      <c r="F19" s="364"/>
      <c r="G19" s="364">
        <v>0</v>
      </c>
      <c r="H19" s="364"/>
      <c r="I19" s="364">
        <v>178929000</v>
      </c>
      <c r="K19" s="368">
        <v>7.185465866094647E-4</v>
      </c>
      <c r="M19" s="364">
        <v>0</v>
      </c>
      <c r="N19" s="364"/>
      <c r="O19" s="364">
        <v>3659098050</v>
      </c>
      <c r="P19" s="364"/>
      <c r="Q19" s="364">
        <v>0</v>
      </c>
      <c r="R19" s="364"/>
      <c r="S19" s="364">
        <v>3659098050</v>
      </c>
      <c r="U19" s="368">
        <v>7.1586653470288976E-3</v>
      </c>
      <c r="V19" s="388"/>
      <c r="W19" s="388"/>
    </row>
    <row r="20" spans="1:23" ht="30">
      <c r="A20" s="232" t="s">
        <v>32</v>
      </c>
      <c r="C20" s="364">
        <v>0</v>
      </c>
      <c r="D20" s="364"/>
      <c r="E20" s="364">
        <v>14062493649</v>
      </c>
      <c r="F20" s="364"/>
      <c r="G20" s="364">
        <v>0</v>
      </c>
      <c r="H20" s="364"/>
      <c r="I20" s="364">
        <v>14062493649</v>
      </c>
      <c r="K20" s="368">
        <v>5.6472437730643019E-2</v>
      </c>
      <c r="M20" s="364">
        <v>0</v>
      </c>
      <c r="N20" s="364"/>
      <c r="O20" s="364">
        <v>17047955184</v>
      </c>
      <c r="P20" s="364"/>
      <c r="Q20" s="364">
        <v>0</v>
      </c>
      <c r="R20" s="364"/>
      <c r="S20" s="364">
        <v>17047955184</v>
      </c>
      <c r="U20" s="368">
        <v>3.3352647112968856E-2</v>
      </c>
      <c r="V20" s="388"/>
      <c r="W20" s="388"/>
    </row>
    <row r="21" spans="1:23" ht="20.25">
      <c r="A21" s="233" t="s">
        <v>34</v>
      </c>
      <c r="C21" s="364">
        <v>0</v>
      </c>
      <c r="D21" s="364"/>
      <c r="E21" s="364">
        <v>7339071150</v>
      </c>
      <c r="F21" s="364"/>
      <c r="G21" s="364">
        <v>0</v>
      </c>
      <c r="H21" s="364"/>
      <c r="I21" s="364">
        <v>7339071150</v>
      </c>
      <c r="K21" s="368">
        <v>2.9472385827431544E-2</v>
      </c>
      <c r="M21" s="364">
        <v>0</v>
      </c>
      <c r="N21" s="364"/>
      <c r="O21" s="364">
        <v>14815321200</v>
      </c>
      <c r="P21" s="364"/>
      <c r="Q21" s="364">
        <v>3734681600</v>
      </c>
      <c r="R21" s="364"/>
      <c r="S21" s="364">
        <v>18550002800</v>
      </c>
      <c r="U21" s="368">
        <v>3.6291255499876267E-2</v>
      </c>
      <c r="V21" s="388"/>
      <c r="W21" s="388"/>
    </row>
    <row r="22" spans="1:23" ht="20.25">
      <c r="A22" s="234" t="s">
        <v>35</v>
      </c>
      <c r="C22" s="364">
        <v>0</v>
      </c>
      <c r="D22" s="364"/>
      <c r="E22" s="364">
        <v>24208646377</v>
      </c>
      <c r="F22" s="364"/>
      <c r="G22" s="364">
        <v>0</v>
      </c>
      <c r="H22" s="364"/>
      <c r="I22" s="364">
        <v>24208646377</v>
      </c>
      <c r="K22" s="368">
        <v>9.7217556799786137E-2</v>
      </c>
      <c r="M22" s="364">
        <v>0</v>
      </c>
      <c r="N22" s="364"/>
      <c r="O22" s="364">
        <v>19556492377</v>
      </c>
      <c r="P22" s="364"/>
      <c r="Q22" s="364">
        <v>0</v>
      </c>
      <c r="R22" s="364"/>
      <c r="S22" s="364">
        <v>19556492377</v>
      </c>
      <c r="U22" s="368">
        <v>3.8260353337256074E-2</v>
      </c>
      <c r="V22" s="388"/>
      <c r="W22" s="388"/>
    </row>
    <row r="23" spans="1:23" ht="20.25">
      <c r="A23" s="235" t="s">
        <v>36</v>
      </c>
      <c r="C23" s="364">
        <v>0</v>
      </c>
      <c r="D23" s="364"/>
      <c r="E23" s="364">
        <v>24795379668</v>
      </c>
      <c r="F23" s="364"/>
      <c r="G23" s="364">
        <v>0</v>
      </c>
      <c r="H23" s="364"/>
      <c r="I23" s="364">
        <v>24795379668</v>
      </c>
      <c r="K23" s="368">
        <v>9.9573771854350721E-2</v>
      </c>
      <c r="M23" s="364">
        <v>0</v>
      </c>
      <c r="N23" s="364"/>
      <c r="O23" s="364">
        <v>29123300483</v>
      </c>
      <c r="P23" s="364"/>
      <c r="Q23" s="364">
        <v>0</v>
      </c>
      <c r="R23" s="364"/>
      <c r="S23" s="364">
        <v>29123300483</v>
      </c>
      <c r="U23" s="368">
        <v>5.6976872199082519E-2</v>
      </c>
      <c r="V23" s="388"/>
      <c r="W23" s="388"/>
    </row>
    <row r="24" spans="1:23" ht="20.25">
      <c r="A24" s="236" t="s">
        <v>37</v>
      </c>
      <c r="C24" s="364">
        <v>0</v>
      </c>
      <c r="D24" s="364"/>
      <c r="E24" s="364">
        <v>10242596805</v>
      </c>
      <c r="F24" s="364"/>
      <c r="G24" s="364">
        <v>0</v>
      </c>
      <c r="H24" s="364"/>
      <c r="I24" s="364">
        <v>10242596805</v>
      </c>
      <c r="K24" s="368">
        <v>4.1132421084618807E-2</v>
      </c>
      <c r="M24" s="364">
        <v>0</v>
      </c>
      <c r="N24" s="364"/>
      <c r="O24" s="364">
        <v>24254298879</v>
      </c>
      <c r="P24" s="364"/>
      <c r="Q24" s="364">
        <v>0</v>
      </c>
      <c r="R24" s="364"/>
      <c r="S24" s="364">
        <v>24254298879</v>
      </c>
      <c r="U24" s="368">
        <v>4.7451149580858908E-2</v>
      </c>
      <c r="V24" s="388"/>
      <c r="W24" s="388"/>
    </row>
    <row r="25" spans="1:23" ht="20.25">
      <c r="A25" s="237" t="s">
        <v>38</v>
      </c>
      <c r="C25" s="364">
        <v>0</v>
      </c>
      <c r="D25" s="364"/>
      <c r="E25" s="364">
        <v>1359860400</v>
      </c>
      <c r="F25" s="364"/>
      <c r="G25" s="364">
        <v>0</v>
      </c>
      <c r="H25" s="364"/>
      <c r="I25" s="364">
        <v>1359860400</v>
      </c>
      <c r="K25" s="368">
        <v>5.4609540582319311E-3</v>
      </c>
      <c r="M25" s="364">
        <v>0</v>
      </c>
      <c r="N25" s="364"/>
      <c r="O25" s="364">
        <v>4671239760</v>
      </c>
      <c r="P25" s="364"/>
      <c r="Q25" s="364">
        <v>0</v>
      </c>
      <c r="R25" s="364"/>
      <c r="S25" s="364">
        <v>4671239760</v>
      </c>
      <c r="U25" s="368">
        <v>9.1388210265575098E-3</v>
      </c>
      <c r="V25" s="388"/>
      <c r="W25" s="388"/>
    </row>
    <row r="26" spans="1:23" ht="20.25">
      <c r="A26" s="238" t="s">
        <v>39</v>
      </c>
      <c r="C26" s="364">
        <v>0</v>
      </c>
      <c r="D26" s="364"/>
      <c r="E26" s="364">
        <v>0</v>
      </c>
      <c r="F26" s="364"/>
      <c r="G26" s="364">
        <v>1848221590</v>
      </c>
      <c r="H26" s="364"/>
      <c r="I26" s="364">
        <v>1848221590</v>
      </c>
      <c r="K26" s="368">
        <v>7.422124500737262E-3</v>
      </c>
      <c r="M26" s="364">
        <v>0</v>
      </c>
      <c r="N26" s="364"/>
      <c r="O26" s="364">
        <v>0</v>
      </c>
      <c r="P26" s="364"/>
      <c r="Q26" s="364">
        <v>1848221590</v>
      </c>
      <c r="R26" s="364"/>
      <c r="S26" s="364">
        <v>1848221590</v>
      </c>
      <c r="U26" s="368">
        <v>3.615863709900764E-3</v>
      </c>
      <c r="V26" s="388"/>
      <c r="W26" s="388"/>
    </row>
    <row r="27" spans="1:23" ht="20.25">
      <c r="A27" s="239" t="s">
        <v>40</v>
      </c>
      <c r="C27" s="364">
        <v>0</v>
      </c>
      <c r="D27" s="364"/>
      <c r="E27" s="364">
        <v>5248584000</v>
      </c>
      <c r="F27" s="364"/>
      <c r="G27" s="364">
        <v>0</v>
      </c>
      <c r="H27" s="364"/>
      <c r="I27" s="364">
        <v>5248584000</v>
      </c>
      <c r="K27" s="368">
        <v>2.1077366540544297E-2</v>
      </c>
      <c r="M27" s="364">
        <v>0</v>
      </c>
      <c r="N27" s="364"/>
      <c r="O27" s="364">
        <v>11459408400</v>
      </c>
      <c r="P27" s="364"/>
      <c r="Q27" s="364">
        <v>8549311398</v>
      </c>
      <c r="R27" s="364"/>
      <c r="S27" s="364">
        <v>20008719798</v>
      </c>
      <c r="U27" s="368">
        <v>3.9145091795600738E-2</v>
      </c>
      <c r="V27" s="388"/>
      <c r="W27" s="388"/>
    </row>
    <row r="28" spans="1:23" ht="20.25">
      <c r="A28" s="240" t="s">
        <v>41</v>
      </c>
      <c r="C28" s="364">
        <v>0</v>
      </c>
      <c r="D28" s="364"/>
      <c r="E28" s="364">
        <v>678439125</v>
      </c>
      <c r="F28" s="364"/>
      <c r="G28" s="364">
        <v>-1043900160</v>
      </c>
      <c r="H28" s="364"/>
      <c r="I28" s="364">
        <v>-365461035</v>
      </c>
      <c r="K28" s="368">
        <v>-1.4676255902509492E-3</v>
      </c>
      <c r="M28" s="364">
        <v>367500000</v>
      </c>
      <c r="N28" s="364"/>
      <c r="O28" s="364">
        <v>0</v>
      </c>
      <c r="P28" s="364"/>
      <c r="Q28" s="364">
        <v>-1043900160</v>
      </c>
      <c r="R28" s="364"/>
      <c r="S28" s="364">
        <v>-676400160</v>
      </c>
      <c r="U28" s="368">
        <v>-1.3233103677330544E-3</v>
      </c>
      <c r="V28" s="388"/>
      <c r="W28" s="388"/>
    </row>
    <row r="29" spans="1:23" ht="20.25">
      <c r="A29" s="241" t="s">
        <v>42</v>
      </c>
      <c r="C29" s="364">
        <v>0</v>
      </c>
      <c r="D29" s="364"/>
      <c r="E29" s="364">
        <v>357636565</v>
      </c>
      <c r="F29" s="364"/>
      <c r="G29" s="364">
        <v>0</v>
      </c>
      <c r="H29" s="364"/>
      <c r="I29" s="364">
        <v>357636565</v>
      </c>
      <c r="K29" s="368">
        <v>1.4362039302040694E-3</v>
      </c>
      <c r="M29" s="364">
        <v>0</v>
      </c>
      <c r="N29" s="364"/>
      <c r="O29" s="364">
        <v>8225641004</v>
      </c>
      <c r="P29" s="364"/>
      <c r="Q29" s="364">
        <v>0</v>
      </c>
      <c r="R29" s="364"/>
      <c r="S29" s="364">
        <v>8225641004</v>
      </c>
      <c r="U29" s="368">
        <v>1.609265737288313E-2</v>
      </c>
      <c r="V29" s="388"/>
      <c r="W29" s="388"/>
    </row>
    <row r="30" spans="1:23" ht="20.25">
      <c r="A30" s="242" t="s">
        <v>43</v>
      </c>
      <c r="C30" s="364">
        <v>0</v>
      </c>
      <c r="D30" s="364"/>
      <c r="E30" s="364">
        <v>2902640951</v>
      </c>
      <c r="F30" s="364"/>
      <c r="G30" s="364">
        <v>0</v>
      </c>
      <c r="H30" s="364"/>
      <c r="I30" s="364">
        <v>2902640951</v>
      </c>
      <c r="K30" s="368">
        <v>1.1656482445516939E-2</v>
      </c>
      <c r="M30" s="364">
        <v>0</v>
      </c>
      <c r="N30" s="364"/>
      <c r="O30" s="364">
        <v>4727568677</v>
      </c>
      <c r="P30" s="364"/>
      <c r="Q30" s="364">
        <v>0</v>
      </c>
      <c r="R30" s="364"/>
      <c r="S30" s="364">
        <v>4727568677</v>
      </c>
      <c r="U30" s="368">
        <v>9.2490230109409481E-3</v>
      </c>
      <c r="V30" s="388"/>
      <c r="W30" s="388"/>
    </row>
    <row r="31" spans="1:23" ht="20.25">
      <c r="A31" s="243" t="s">
        <v>44</v>
      </c>
      <c r="C31" s="364">
        <v>0</v>
      </c>
      <c r="D31" s="364"/>
      <c r="E31" s="364">
        <v>-492054750</v>
      </c>
      <c r="F31" s="364"/>
      <c r="G31" s="364">
        <v>0</v>
      </c>
      <c r="H31" s="364"/>
      <c r="I31" s="364">
        <v>-492054750</v>
      </c>
      <c r="K31" s="368">
        <v>-1.9760031131760276E-3</v>
      </c>
      <c r="M31" s="364">
        <v>0</v>
      </c>
      <c r="N31" s="364"/>
      <c r="O31" s="364">
        <v>3011971500</v>
      </c>
      <c r="P31" s="364"/>
      <c r="Q31" s="364">
        <v>0</v>
      </c>
      <c r="R31" s="364"/>
      <c r="S31" s="364">
        <v>3011971500</v>
      </c>
      <c r="U31" s="368">
        <v>5.892625917277251E-3</v>
      </c>
      <c r="V31" s="388"/>
      <c r="W31" s="388"/>
    </row>
    <row r="32" spans="1:23" ht="20.25">
      <c r="A32" s="244" t="s">
        <v>45</v>
      </c>
      <c r="C32" s="364">
        <v>0</v>
      </c>
      <c r="D32" s="364"/>
      <c r="E32" s="364">
        <v>-14902777979</v>
      </c>
      <c r="F32" s="364"/>
      <c r="G32" s="364">
        <v>6044596133</v>
      </c>
      <c r="H32" s="364"/>
      <c r="I32" s="364">
        <v>-8858181846</v>
      </c>
      <c r="K32" s="368">
        <v>-3.5572860346893047E-2</v>
      </c>
      <c r="M32" s="364">
        <v>0</v>
      </c>
      <c r="N32" s="364"/>
      <c r="O32" s="364">
        <v>17493431326</v>
      </c>
      <c r="P32" s="364"/>
      <c r="Q32" s="364">
        <v>6044596133</v>
      </c>
      <c r="R32" s="364"/>
      <c r="S32" s="364">
        <v>23538027459</v>
      </c>
      <c r="U32" s="368">
        <v>4.604983501553285E-2</v>
      </c>
      <c r="V32" s="388"/>
      <c r="W32" s="388"/>
    </row>
    <row r="33" spans="1:23" ht="20.25">
      <c r="A33" s="245" t="s">
        <v>143</v>
      </c>
      <c r="C33" s="364">
        <v>0</v>
      </c>
      <c r="D33" s="364"/>
      <c r="E33" s="364">
        <v>5880799800</v>
      </c>
      <c r="F33" s="364"/>
      <c r="G33" s="364">
        <v>0</v>
      </c>
      <c r="H33" s="364"/>
      <c r="I33" s="364">
        <v>5880799800</v>
      </c>
      <c r="K33" s="368">
        <v>2.3616231146564404E-2</v>
      </c>
      <c r="M33" s="364">
        <v>0</v>
      </c>
      <c r="N33" s="364"/>
      <c r="O33" s="364">
        <v>39666571200</v>
      </c>
      <c r="P33" s="364"/>
      <c r="Q33" s="364">
        <v>0</v>
      </c>
      <c r="R33" s="364"/>
      <c r="S33" s="364">
        <v>39666571200</v>
      </c>
      <c r="U33" s="368">
        <v>7.7603744093409713E-2</v>
      </c>
      <c r="V33" s="388"/>
      <c r="W33" s="388"/>
    </row>
    <row r="34" spans="1:23" ht="20.25">
      <c r="A34" s="246" t="s">
        <v>47</v>
      </c>
      <c r="C34" s="364">
        <v>0</v>
      </c>
      <c r="D34" s="364"/>
      <c r="E34" s="364">
        <v>4553310638</v>
      </c>
      <c r="F34" s="364"/>
      <c r="G34" s="364">
        <v>0</v>
      </c>
      <c r="H34" s="364"/>
      <c r="I34" s="364">
        <v>4553310638</v>
      </c>
      <c r="K34" s="368">
        <v>1.8285274140622615E-2</v>
      </c>
      <c r="M34" s="364">
        <v>0</v>
      </c>
      <c r="N34" s="364"/>
      <c r="O34" s="364">
        <v>5567748604</v>
      </c>
      <c r="P34" s="364"/>
      <c r="Q34" s="364">
        <v>0</v>
      </c>
      <c r="R34" s="364"/>
      <c r="S34" s="364">
        <v>5567748604</v>
      </c>
      <c r="U34" s="368">
        <v>1.0892752379899555E-2</v>
      </c>
      <c r="V34" s="388"/>
      <c r="W34" s="388"/>
    </row>
    <row r="35" spans="1:23" ht="20.25">
      <c r="A35" s="247" t="s">
        <v>48</v>
      </c>
      <c r="C35" s="364">
        <v>0</v>
      </c>
      <c r="D35" s="364"/>
      <c r="E35" s="364">
        <v>107171234</v>
      </c>
      <c r="F35" s="364"/>
      <c r="G35" s="364">
        <v>0</v>
      </c>
      <c r="H35" s="364"/>
      <c r="I35" s="364">
        <v>107171234</v>
      </c>
      <c r="K35" s="368">
        <v>4.3038034289256749E-4</v>
      </c>
      <c r="M35" s="364">
        <v>0</v>
      </c>
      <c r="N35" s="364"/>
      <c r="O35" s="364">
        <v>156408085</v>
      </c>
      <c r="P35" s="364"/>
      <c r="Q35" s="364">
        <v>0</v>
      </c>
      <c r="R35" s="364"/>
      <c r="S35" s="364">
        <v>156408085</v>
      </c>
      <c r="U35" s="368">
        <v>3.0599703063017138E-4</v>
      </c>
      <c r="V35" s="388"/>
      <c r="W35" s="388"/>
    </row>
    <row r="36" spans="1:23" ht="20.25">
      <c r="A36" s="248" t="s">
        <v>144</v>
      </c>
      <c r="C36" s="364">
        <v>0</v>
      </c>
      <c r="D36" s="364"/>
      <c r="E36" s="364">
        <v>15919132839</v>
      </c>
      <c r="F36" s="364"/>
      <c r="G36" s="364">
        <v>0</v>
      </c>
      <c r="H36" s="364"/>
      <c r="I36" s="364">
        <v>15919132839</v>
      </c>
      <c r="K36" s="368">
        <v>6.3928365794511152E-2</v>
      </c>
      <c r="M36" s="364">
        <v>0</v>
      </c>
      <c r="N36" s="364"/>
      <c r="O36" s="364">
        <v>38022845474</v>
      </c>
      <c r="P36" s="364"/>
      <c r="Q36" s="364">
        <v>0</v>
      </c>
      <c r="R36" s="364"/>
      <c r="S36" s="364">
        <v>38022845474</v>
      </c>
      <c r="U36" s="368">
        <v>7.4387956422801618E-2</v>
      </c>
      <c r="V36" s="388"/>
      <c r="W36" s="388"/>
    </row>
    <row r="37" spans="1:23" ht="20.25">
      <c r="A37" s="249" t="s">
        <v>145</v>
      </c>
      <c r="C37" s="364">
        <v>0</v>
      </c>
      <c r="D37" s="364"/>
      <c r="E37" s="364">
        <v>9440790687</v>
      </c>
      <c r="F37" s="364"/>
      <c r="G37" s="364">
        <v>0</v>
      </c>
      <c r="H37" s="364"/>
      <c r="I37" s="364">
        <v>9440790687</v>
      </c>
      <c r="K37" s="368">
        <v>3.7912512354276125E-2</v>
      </c>
      <c r="M37" s="364">
        <v>0</v>
      </c>
      <c r="N37" s="364"/>
      <c r="O37" s="364">
        <v>12534383115</v>
      </c>
      <c r="P37" s="364"/>
      <c r="Q37" s="364">
        <v>5582655398</v>
      </c>
      <c r="R37" s="364"/>
      <c r="S37" s="364">
        <v>18117038513</v>
      </c>
      <c r="U37" s="368">
        <v>3.5444203468065323E-2</v>
      </c>
      <c r="V37" s="388"/>
      <c r="W37" s="388"/>
    </row>
    <row r="38" spans="1:23" ht="20.25">
      <c r="A38" s="250" t="s">
        <v>51</v>
      </c>
      <c r="C38" s="364">
        <v>0</v>
      </c>
      <c r="D38" s="364"/>
      <c r="E38" s="364">
        <v>9741674254</v>
      </c>
      <c r="F38" s="364"/>
      <c r="G38" s="364">
        <v>0</v>
      </c>
      <c r="H38" s="364"/>
      <c r="I38" s="364">
        <v>9741674254</v>
      </c>
      <c r="K38" s="368">
        <v>3.9120806482308645E-2</v>
      </c>
      <c r="M38" s="364">
        <v>0</v>
      </c>
      <c r="N38" s="364"/>
      <c r="O38" s="364">
        <v>18390871872</v>
      </c>
      <c r="P38" s="364"/>
      <c r="Q38" s="364">
        <v>0</v>
      </c>
      <c r="R38" s="364"/>
      <c r="S38" s="364">
        <v>18390871872</v>
      </c>
      <c r="U38" s="368">
        <v>3.5979931494794157E-2</v>
      </c>
      <c r="V38" s="388"/>
      <c r="W38" s="388"/>
    </row>
    <row r="39" spans="1:23" ht="30">
      <c r="A39" s="251" t="s">
        <v>52</v>
      </c>
      <c r="C39" s="364">
        <v>0</v>
      </c>
      <c r="D39" s="364"/>
      <c r="E39" s="364">
        <v>2410250649</v>
      </c>
      <c r="F39" s="364"/>
      <c r="G39" s="364">
        <v>-4836523900</v>
      </c>
      <c r="H39" s="364"/>
      <c r="I39" s="364">
        <v>-2426273251</v>
      </c>
      <c r="K39" s="368">
        <v>-9.7434756953199246E-3</v>
      </c>
      <c r="M39" s="364">
        <v>0</v>
      </c>
      <c r="N39" s="364"/>
      <c r="O39" s="364">
        <v>0</v>
      </c>
      <c r="P39" s="364"/>
      <c r="Q39" s="364">
        <v>-4836523900</v>
      </c>
      <c r="R39" s="364"/>
      <c r="S39" s="364">
        <v>-4836523900</v>
      </c>
      <c r="U39" s="368">
        <v>-9.4621831855549923E-3</v>
      </c>
      <c r="V39" s="388"/>
      <c r="W39" s="388"/>
    </row>
    <row r="40" spans="1:23" ht="20.25">
      <c r="A40" s="252" t="s">
        <v>54</v>
      </c>
      <c r="C40" s="364">
        <v>0</v>
      </c>
      <c r="D40" s="364"/>
      <c r="E40" s="364">
        <v>2266943037</v>
      </c>
      <c r="F40" s="364"/>
      <c r="G40" s="364">
        <v>0</v>
      </c>
      <c r="H40" s="364"/>
      <c r="I40" s="364">
        <v>2266943037</v>
      </c>
      <c r="K40" s="368">
        <v>9.1036342978189303E-3</v>
      </c>
      <c r="M40" s="364">
        <v>0</v>
      </c>
      <c r="N40" s="364"/>
      <c r="O40" s="364">
        <v>6131895100</v>
      </c>
      <c r="P40" s="364"/>
      <c r="Q40" s="364">
        <v>980284371</v>
      </c>
      <c r="R40" s="364"/>
      <c r="S40" s="364">
        <v>7112179471</v>
      </c>
      <c r="U40" s="368">
        <v>1.3914279427657867E-2</v>
      </c>
      <c r="V40" s="388"/>
      <c r="W40" s="388"/>
    </row>
    <row r="41" spans="1:23" ht="20.25">
      <c r="A41" s="253" t="s">
        <v>55</v>
      </c>
      <c r="C41" s="364">
        <v>0</v>
      </c>
      <c r="D41" s="364"/>
      <c r="E41" s="364">
        <v>29115724500</v>
      </c>
      <c r="F41" s="364"/>
      <c r="G41" s="364">
        <v>2095010660</v>
      </c>
      <c r="H41" s="364"/>
      <c r="I41" s="364">
        <v>31210735160</v>
      </c>
      <c r="K41" s="368">
        <v>0.12533668223032601</v>
      </c>
      <c r="M41" s="364">
        <v>0</v>
      </c>
      <c r="N41" s="364"/>
      <c r="O41" s="364">
        <v>36545254200</v>
      </c>
      <c r="P41" s="364"/>
      <c r="Q41" s="364">
        <v>2095010660</v>
      </c>
      <c r="R41" s="364"/>
      <c r="S41" s="364">
        <v>38640264860</v>
      </c>
      <c r="U41" s="368">
        <v>7.5595876708824575E-2</v>
      </c>
      <c r="V41" s="388"/>
      <c r="W41" s="388"/>
    </row>
    <row r="42" spans="1:23" ht="20.25">
      <c r="A42" s="254" t="s">
        <v>23</v>
      </c>
      <c r="C42" s="364">
        <v>0</v>
      </c>
      <c r="D42" s="364">
        <v>0</v>
      </c>
      <c r="E42" s="364">
        <v>0</v>
      </c>
      <c r="F42" s="364">
        <v>0</v>
      </c>
      <c r="G42" s="364">
        <v>0</v>
      </c>
      <c r="H42" s="364">
        <v>0</v>
      </c>
      <c r="I42" s="364">
        <v>0</v>
      </c>
      <c r="J42" s="364">
        <v>0</v>
      </c>
      <c r="K42" s="364">
        <v>0</v>
      </c>
      <c r="L42" s="1"/>
      <c r="M42" s="364">
        <v>0</v>
      </c>
      <c r="N42" s="364"/>
      <c r="O42" s="364">
        <v>-481750</v>
      </c>
      <c r="P42" s="364"/>
      <c r="Q42" s="364">
        <v>0</v>
      </c>
      <c r="R42" s="364"/>
      <c r="S42" s="364">
        <v>-481750</v>
      </c>
      <c r="U42" s="368">
        <v>-9.4249647968060645E-7</v>
      </c>
      <c r="V42" s="388"/>
      <c r="W42" s="388"/>
    </row>
    <row r="43" spans="1:23" ht="30">
      <c r="A43" s="255" t="s">
        <v>131</v>
      </c>
      <c r="C43" s="364">
        <v>0</v>
      </c>
      <c r="D43" s="364">
        <v>0</v>
      </c>
      <c r="E43" s="364">
        <v>0</v>
      </c>
      <c r="F43" s="364">
        <v>0</v>
      </c>
      <c r="G43" s="364">
        <v>0</v>
      </c>
      <c r="H43" s="364">
        <v>0</v>
      </c>
      <c r="I43" s="364">
        <v>0</v>
      </c>
      <c r="J43" s="364">
        <v>0</v>
      </c>
      <c r="K43" s="364">
        <v>0</v>
      </c>
      <c r="L43" s="1"/>
      <c r="M43" s="364">
        <v>0</v>
      </c>
      <c r="N43" s="364"/>
      <c r="O43" s="364">
        <v>0</v>
      </c>
      <c r="P43" s="364"/>
      <c r="Q43" s="364">
        <v>-160347307</v>
      </c>
      <c r="R43" s="364"/>
      <c r="S43" s="364">
        <v>-160347307</v>
      </c>
      <c r="U43" s="368">
        <v>-3.1370373092634243E-4</v>
      </c>
      <c r="V43" s="388"/>
      <c r="W43" s="388"/>
    </row>
    <row r="44" spans="1:23" ht="30">
      <c r="A44" s="256" t="s">
        <v>132</v>
      </c>
      <c r="C44" s="364">
        <v>0</v>
      </c>
      <c r="D44" s="364">
        <v>0</v>
      </c>
      <c r="E44" s="364">
        <v>0</v>
      </c>
      <c r="F44" s="364">
        <v>0</v>
      </c>
      <c r="G44" s="364">
        <v>0</v>
      </c>
      <c r="H44" s="364">
        <v>0</v>
      </c>
      <c r="I44" s="364">
        <v>0</v>
      </c>
      <c r="J44" s="364">
        <v>0</v>
      </c>
      <c r="K44" s="364">
        <v>0</v>
      </c>
      <c r="L44" s="1"/>
      <c r="M44" s="364">
        <v>0</v>
      </c>
      <c r="N44" s="364"/>
      <c r="O44" s="364">
        <v>0</v>
      </c>
      <c r="P44" s="364"/>
      <c r="Q44" s="364">
        <v>-357207724</v>
      </c>
      <c r="R44" s="364"/>
      <c r="S44" s="364">
        <v>-357207724</v>
      </c>
      <c r="U44" s="368">
        <v>-6.988417693507455E-4</v>
      </c>
      <c r="V44" s="388"/>
      <c r="W44" s="388"/>
    </row>
    <row r="45" spans="1:23" ht="21" thickBot="1">
      <c r="A45" s="257" t="s">
        <v>56</v>
      </c>
      <c r="C45" s="381">
        <f>SUM(C9:$C$44)</f>
        <v>7436829450</v>
      </c>
      <c r="D45" s="364"/>
      <c r="E45" s="381">
        <f>SUM(E9:$E$44)</f>
        <v>237641973327</v>
      </c>
      <c r="F45" s="364"/>
      <c r="G45" s="381">
        <f>SUM(G9:$G$44)</f>
        <v>3654031163</v>
      </c>
      <c r="H45" s="364"/>
      <c r="I45" s="381">
        <f>SUM(I9:$I$44)</f>
        <v>248732833940</v>
      </c>
      <c r="K45" s="369">
        <f>SUM(K9:$K$44)</f>
        <v>0.99886619164744561</v>
      </c>
      <c r="M45" s="381">
        <f>SUM(M9:$M$44)</f>
        <v>7804329450</v>
      </c>
      <c r="N45" s="364"/>
      <c r="O45" s="381">
        <f>SUM(O9:$O$44)</f>
        <v>475294452906</v>
      </c>
      <c r="P45" s="364"/>
      <c r="Q45" s="381">
        <f>SUM(Q9:$Q$44)</f>
        <v>22120557759</v>
      </c>
      <c r="R45" s="364"/>
      <c r="S45" s="381">
        <f>SUM(S9:$S$44)</f>
        <v>505219340115</v>
      </c>
      <c r="U45" s="369">
        <f>SUM(U9:$U$44)</f>
        <v>0.98841193466517197</v>
      </c>
    </row>
    <row r="46" spans="1:23" ht="19.5" thickTop="1">
      <c r="C46" s="389"/>
      <c r="E46" s="389"/>
      <c r="G46" s="258"/>
      <c r="I46" s="259"/>
      <c r="K46" s="391"/>
      <c r="M46" s="392"/>
      <c r="O46" s="392"/>
      <c r="S46" s="260"/>
      <c r="U46" s="391"/>
    </row>
    <row r="47" spans="1:23">
      <c r="C47" s="387"/>
      <c r="D47" s="387"/>
      <c r="E47" s="387"/>
      <c r="F47" s="387"/>
      <c r="G47" s="387"/>
      <c r="H47" s="387"/>
      <c r="I47" s="387"/>
      <c r="T47">
        <f t="shared" ref="T47" si="0">T46-T45</f>
        <v>0</v>
      </c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'1'!Print_Area</vt:lpstr>
      <vt:lpstr>'2'!Print_Area</vt:lpstr>
      <vt:lpstr>'4'!Print_Area</vt:lpstr>
      <vt:lpstr>'5'!Print_Area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Samin Falsafy</cp:lastModifiedBy>
  <dcterms:created xsi:type="dcterms:W3CDTF">2022-12-25T11:30:23Z</dcterms:created>
  <dcterms:modified xsi:type="dcterms:W3CDTF">2022-12-26T09:48:45Z</dcterms:modified>
</cp:coreProperties>
</file>