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رشد سامان\افشای پرتفو\1401\"/>
    </mc:Choice>
  </mc:AlternateContent>
  <xr:revisionPtr revIDLastSave="0" documentId="13_ncr:1_{0E27905C-0A86-44D8-BAB5-836E8215A9B7}" xr6:coauthVersionLast="47" xr6:coauthVersionMax="47" xr10:uidLastSave="{00000000-0000-0000-0000-000000000000}"/>
  <bookViews>
    <workbookView xWindow="10035" yWindow="1725" windowWidth="18255" windowHeight="13680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definedNames>
    <definedName name="_xlnm.Print_Area" localSheetId="11">'11'!$A$1:$Q$55</definedName>
  </definedNames>
  <calcPr calcId="191029"/>
</workbook>
</file>

<file path=xl/calcChain.xml><?xml version="1.0" encoding="utf-8"?>
<calcChain xmlns="http://schemas.openxmlformats.org/spreadsheetml/2006/main">
  <c r="O25" i="12" l="1"/>
  <c r="E13" i="16"/>
  <c r="C13" i="16"/>
  <c r="S12" i="9"/>
  <c r="S10" i="9"/>
  <c r="S11" i="9"/>
  <c r="S9" i="9"/>
  <c r="I15" i="15"/>
  <c r="K9" i="15" s="1"/>
  <c r="E15" i="15"/>
  <c r="G9" i="15" s="1"/>
  <c r="K14" i="15"/>
  <c r="G14" i="15"/>
  <c r="K13" i="15"/>
  <c r="G13" i="15"/>
  <c r="G11" i="15"/>
  <c r="K10" i="15"/>
  <c r="G10" i="15"/>
  <c r="Q9" i="14"/>
  <c r="O9" i="14"/>
  <c r="M9" i="14"/>
  <c r="K9" i="14"/>
  <c r="I9" i="14"/>
  <c r="G9" i="14"/>
  <c r="E9" i="14"/>
  <c r="C9" i="14"/>
  <c r="U53" i="13"/>
  <c r="S53" i="13"/>
  <c r="Q53" i="13"/>
  <c r="O53" i="13"/>
  <c r="M53" i="13"/>
  <c r="K53" i="13"/>
  <c r="I53" i="13"/>
  <c r="G53" i="13"/>
  <c r="E53" i="13"/>
  <c r="C53" i="13"/>
  <c r="Q52" i="12"/>
  <c r="O52" i="12"/>
  <c r="M52" i="12"/>
  <c r="K52" i="12"/>
  <c r="I52" i="12"/>
  <c r="G52" i="12"/>
  <c r="E52" i="12"/>
  <c r="C52" i="12"/>
  <c r="Q34" i="11"/>
  <c r="O34" i="11"/>
  <c r="M34" i="11"/>
  <c r="K34" i="11"/>
  <c r="I34" i="11"/>
  <c r="G34" i="11"/>
  <c r="E34" i="11"/>
  <c r="C34" i="11"/>
  <c r="S15" i="10"/>
  <c r="Q15" i="10"/>
  <c r="O15" i="10"/>
  <c r="M15" i="10"/>
  <c r="K15" i="10"/>
  <c r="I15" i="10"/>
  <c r="Q12" i="9"/>
  <c r="O12" i="9"/>
  <c r="M12" i="9"/>
  <c r="K12" i="9"/>
  <c r="I12" i="9"/>
  <c r="E12" i="8"/>
  <c r="I11" i="8"/>
  <c r="G11" i="8"/>
  <c r="I10" i="8"/>
  <c r="G10" i="8"/>
  <c r="I9" i="8"/>
  <c r="G9" i="8"/>
  <c r="I8" i="8"/>
  <c r="I12" i="8" s="1"/>
  <c r="G8" i="8"/>
  <c r="G12" i="8" s="1"/>
  <c r="AC10" i="7"/>
  <c r="AA10" i="7"/>
  <c r="Y10" i="7"/>
  <c r="W10" i="7"/>
  <c r="U10" i="7"/>
  <c r="T10" i="7"/>
  <c r="R10" i="7"/>
  <c r="Q10" i="7"/>
  <c r="O10" i="7"/>
  <c r="M10" i="7"/>
  <c r="K10" i="7"/>
  <c r="S16" i="6"/>
  <c r="Q16" i="6"/>
  <c r="O16" i="6"/>
  <c r="M16" i="6"/>
  <c r="K16" i="6"/>
  <c r="K10" i="5"/>
  <c r="AI10" i="4"/>
  <c r="AG10" i="4"/>
  <c r="AE10" i="4"/>
  <c r="AC10" i="4"/>
  <c r="AA10" i="4"/>
  <c r="Y10" i="4"/>
  <c r="X10" i="4"/>
  <c r="V10" i="4"/>
  <c r="U10" i="4"/>
  <c r="S10" i="4"/>
  <c r="Q10" i="4"/>
  <c r="O10" i="4"/>
  <c r="Q9" i="3"/>
  <c r="M9" i="3"/>
  <c r="K9" i="3"/>
  <c r="I9" i="3"/>
  <c r="E9" i="3"/>
  <c r="C9" i="3"/>
  <c r="W54" i="2"/>
  <c r="U54" i="2"/>
  <c r="S54" i="2"/>
  <c r="Q54" i="2"/>
  <c r="O54" i="2"/>
  <c r="M54" i="2"/>
  <c r="L54" i="2"/>
  <c r="J54" i="2"/>
  <c r="I54" i="2"/>
  <c r="G54" i="2"/>
  <c r="E54" i="2"/>
  <c r="C54" i="2"/>
  <c r="G15" i="15" l="1"/>
  <c r="K15" i="15"/>
  <c r="K11" i="15"/>
  <c r="G12" i="15"/>
  <c r="K12" i="15"/>
</calcChain>
</file>

<file path=xl/sharedStrings.xml><?xml version="1.0" encoding="utf-8"?>
<sst xmlns="http://schemas.openxmlformats.org/spreadsheetml/2006/main" count="512" uniqueCount="194">
  <si>
    <t>‫صندوق سرمايه گذاري رشد سامان</t>
  </si>
  <si>
    <t>‫صورت وضعیت پورتفوی</t>
  </si>
  <si>
    <t>‫برای ماه منتهی به 1401/11/30</t>
  </si>
  <si>
    <t>‫1- سرمایه گذاری ها</t>
  </si>
  <si>
    <t>‫1-1- سرمایه گذاری در سهام و حق تقدم سهام</t>
  </si>
  <si>
    <t>‫1401/10/30</t>
  </si>
  <si>
    <t>‫تغییرات طی دوره</t>
  </si>
  <si>
    <t>‫1401/11/30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</si>
  <si>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</si>
  <si>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</si>
  <si>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</si>
  <si>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</si>
  <si>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</si>
  <si>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</si>
  <si>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</si>
  <si>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</si>
  <si>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</si>
  <si>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‫آتيه دماوند</t>
  </si>
  <si>
    <t>‫بانک سامان</t>
  </si>
  <si>
    <t>‫بانک سامان (تقدم)</t>
  </si>
  <si>
    <t>‫برق مپنا</t>
  </si>
  <si>
    <t>‫بيمه آواي پارس70%تاديه-پذيره</t>
  </si>
  <si>
    <t>‫بيمه اتكايي آواي پارس70% تاديه</t>
  </si>
  <si>
    <t>‫بيمه اتكايي تهران رواك50%تا-پذ</t>
  </si>
  <si>
    <t>‫بيمه البرز</t>
  </si>
  <si>
    <t>‫تامين سرمايه كيميا</t>
  </si>
  <si>
    <t>‫تامين سرمايه نوين</t>
  </si>
  <si>
    <t>‫حمل و نقل ريلي پارسيان</t>
  </si>
  <si>
    <t>‫دارويي تامين</t>
  </si>
  <si>
    <t>‫سرمايه سبحان</t>
  </si>
  <si>
    <t>‫سرمايه گذاري آرمان گستر پاريز</t>
  </si>
  <si>
    <t>‫سرمايه گذاري صدرتامين</t>
  </si>
  <si>
    <t>‫سرمايه گذاري غدير</t>
  </si>
  <si>
    <t>‫سرمايه گذاري ملي ايران</t>
  </si>
  <si>
    <t>‫سيمان خزر</t>
  </si>
  <si>
    <t>‫سيمان صوفيان</t>
  </si>
  <si>
    <t>‫سينا دارو</t>
  </si>
  <si>
    <t>‫صنايع شيميايي كيمياگران امروز</t>
  </si>
  <si>
    <t>‫صنايع پتروشيمي خليج فارس</t>
  </si>
  <si>
    <t>‫صندوق بازنشستگي</t>
  </si>
  <si>
    <t>‫صنعتي زر ماكارون</t>
  </si>
  <si>
    <t>‫فولاد مباركه</t>
  </si>
  <si>
    <t>‫قطعات اتومبيل</t>
  </si>
  <si>
    <t>‫كاشي الوند</t>
  </si>
  <si>
    <t>‫كوير تاير</t>
  </si>
  <si>
    <t>‫كوير تاير (تقدم)</t>
  </si>
  <si>
    <t>‫ملي مس</t>
  </si>
  <si>
    <t>‫نفت اصفهان</t>
  </si>
  <si>
    <t>‫نفت بهران</t>
  </si>
  <si>
    <t>‫نفت تبريز</t>
  </si>
  <si>
    <t>‫نفت تهران</t>
  </si>
  <si>
    <t>‫نفت و گاز پارسیان</t>
  </si>
  <si>
    <t>‫پارس خزر</t>
  </si>
  <si>
    <t>‫پارس مينو</t>
  </si>
  <si>
    <t>‫پتروشيمي تندگويان</t>
  </si>
  <si>
    <t>‫پتروشیمی تامین</t>
  </si>
  <si>
    <t>‫پتروشیمی تامین (تقدم)</t>
  </si>
  <si>
    <t>‫پلي پروپيلن جم - جم پيلن</t>
  </si>
  <si>
    <t>‫گروه بهمن</t>
  </si>
  <si>
    <t>‫گروه توسعه ملي ايران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</si>
  <si>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</si>
  <si>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</si>
  <si>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</si>
  <si>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</si>
  <si>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</si>
  <si>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</si>
  <si>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</si>
  <si>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</si>
  <si>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</si>
  <si>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</si>
  <si>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</si>
  <si>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</si>
  <si>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</si>
  <si>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</si>
  <si>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</si>
  <si>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</si>
  <si>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</si>
  <si>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</si>
  <si>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</si>
  <si>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</si>
  <si>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</si>
  <si>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</si>
  <si>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</si>
  <si>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</si>
  <si>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</si>
  <si>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</si>
  <si>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</si>
  <si>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</si>
  <si>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</si>
  <si>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</si>
  <si>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</si>
  <si>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</si>
  <si>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</si>
  <si>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</si>
  <si>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</si>
  <si>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‫279928792</t>
  </si>
  <si>
    <t>‫کوتاه مدت</t>
  </si>
  <si>
    <t>‫1400/03/13</t>
  </si>
  <si>
    <t>‫0</t>
  </si>
  <si>
    <t>‫سپرده بانکی نزد بانک سامان</t>
  </si>
  <si>
    <t>‫821-40-1792880-1</t>
  </si>
  <si>
    <t>‫جاري</t>
  </si>
  <si>
    <t>‫1392/12/25</t>
  </si>
  <si>
    <t>‫821-810-1792880-1</t>
  </si>
  <si>
    <t>‫1399/06/29</t>
  </si>
  <si>
    <t>‫821-819-1792880-1</t>
  </si>
  <si>
    <t>‫1392/11/24</t>
  </si>
  <si>
    <t>‫829-810-1792880-1</t>
  </si>
  <si>
    <t>‫1400/02/28</t>
  </si>
  <si>
    <t>‫‪۸۴۹-۸۱۰-۱۷۹۲۸۸۰-1‬</t>
  </si>
  <si>
    <t>‫1401/09/16</t>
  </si>
  <si>
    <t>‫سپرده بانکی نزد بانک صادرات</t>
  </si>
  <si>
    <t>‫0217334540004</t>
  </si>
  <si>
    <t>‫1401/06/05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</si>
  <si>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</si>
  <si>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</si>
  <si>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</si>
  <si>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</si>
  <si>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</si>
  <si>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</si>
  <si>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</si>
  <si>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</si>
  <si>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</si>
  <si>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</si>
  <si>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</si>
  <si>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</si>
  <si>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</si>
  <si>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</si>
  <si>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</si>
  <si>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</si>
  <si>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</si>
  <si>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</si>
  <si>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</si>
  <si>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</si>
  <si>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</si>
  <si>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</si>
  <si>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</si>
  <si>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</si>
  <si>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</si>
  <si>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</si>
  <si>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‫1401/09/28</t>
  </si>
  <si>
    <t>‫مپنا</t>
  </si>
  <si>
    <t>‫1401/07/30</t>
  </si>
  <si>
    <t>‫1401/10/28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</si>
  <si>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</si>
  <si>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</si>
  <si>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</si>
  <si>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</si>
  <si>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‫كوتاه مدت-0217334540004-صادرات</t>
  </si>
  <si>
    <t>‫1401/11/05</t>
  </si>
  <si>
    <t>‫-</t>
  </si>
  <si>
    <t>‫كوتاه مدت-1-1792880-810-821-سامان</t>
  </si>
  <si>
    <t>‫1401/11/01</t>
  </si>
  <si>
    <t>‫كوتاه مدت-1-1792880-810-829-سامان</t>
  </si>
  <si>
    <t>‫كوتاه مدت-1-1792880-819-821-سامان</t>
  </si>
  <si>
    <t>‫1401/11/11</t>
  </si>
  <si>
    <t>‫كوتاه مدت-1‬-1792880-810-‪849-سامان</t>
  </si>
  <si>
    <t>‫كوتاه مدت-279928792-تجارت</t>
  </si>
  <si>
    <t>‫سود(زیان) حاصل از فروش اوراق بهادار</t>
  </si>
  <si>
    <t>‫ارزش دفتری</t>
  </si>
  <si>
    <t>‫سود و زیان ناشی از فروش</t>
  </si>
  <si>
    <t>‫اقتصاد نوين</t>
  </si>
  <si>
    <t>‫سرمايه گذاري معادن و فلزات</t>
  </si>
  <si>
    <t>‫مخابرات</t>
  </si>
  <si>
    <t>‫پرداخت الكترونيك سامان كيش</t>
  </si>
  <si>
    <t>‫پيشگامان فن آوري و دانش آراميس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</si>
  <si>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</si>
  <si>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</si>
  <si>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</si>
  <si>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</si>
  <si>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</si>
  <si>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</si>
  <si>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</si>
  <si>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</si>
  <si>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</si>
  <si>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‫بانك سامان</t>
  </si>
  <si>
    <t>‫بيمه اتكايي آواي پارس70%تاديه</t>
  </si>
  <si>
    <t>‫نفت و گاز پارسيان</t>
  </si>
  <si>
    <t>‫پتروشيمي تامين</t>
  </si>
  <si>
    <t>‫پتروشيمي خليج فارس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</si>
  <si>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</si>
  <si>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</si>
  <si>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</si>
  <si>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</si>
  <si>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</si>
  <si>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</si>
  <si>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</si>
  <si>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تجارت</t>
  </si>
  <si>
    <t>‫سپرده بانکی کوتاه مدت - سامان</t>
  </si>
  <si>
    <t>‫سپرده بانکی کوتاه مدت - صادرات</t>
  </si>
  <si>
    <t>‫4-2- سایر درآمدها:</t>
  </si>
  <si>
    <t>‫بانك تجارت</t>
  </si>
  <si>
    <t>‫واحدهاي سرمايه گذاري</t>
  </si>
  <si>
    <t>بانک صادرات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</si>
</sst>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[Black]\(#,##0\);\-\ ;"/>
  </numFmts>
  <fonts count="8" x14ac:knownFonts="1">
    <font>
      <sz val="11"/>
      <color indexed="8"/>
      <name val="Calibri"/>
      <family val="2"/>
      <scheme val="minor"/>
    </font>
    <font>
      <b/>
      <u/>
      <sz val="18"/>
      <name val="B Mitra"/>
      <charset val="178"/>
    </font>
    <font>
      <sz val="11"/>
      <color indexed="8"/>
      <name val="B Mitra"/>
      <charset val="178"/>
    </font>
    <font>
      <b/>
      <u/>
      <sz val="16"/>
      <name val="B Mitra"/>
      <charset val="178"/>
    </font>
    <font>
      <b/>
      <sz val="12"/>
      <name val="B Mitra"/>
      <charset val="178"/>
    </font>
    <font>
      <sz val="12"/>
      <name val="B Mitra"/>
      <charset val="178"/>
    </font>
    <font>
      <sz val="16"/>
      <name val="B Mitra"/>
      <charset val="178"/>
    </font>
    <font>
      <sz val="16"/>
      <color indexed="8"/>
      <name val="B Mitra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37" fontId="4" fillId="0" borderId="0" xfId="0" applyNumberFormat="1" applyFont="1" applyAlignment="1">
      <alignment horizontal="right" vertical="center"/>
    </xf>
    <xf numFmtId="37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37" fontId="5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right" vertical="center" wrapText="1"/>
    </xf>
    <xf numFmtId="37" fontId="5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37" fontId="5" fillId="0" borderId="3" xfId="0" applyNumberFormat="1" applyFont="1" applyBorder="1" applyAlignment="1">
      <alignment horizontal="center" vertical="center"/>
    </xf>
    <xf numFmtId="10" fontId="5" fillId="0" borderId="3" xfId="0" applyNumberFormat="1" applyFont="1" applyBorder="1" applyAlignment="1">
      <alignment horizontal="center" vertical="center"/>
    </xf>
    <xf numFmtId="37" fontId="5" fillId="0" borderId="4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 wrapText="1"/>
    </xf>
    <xf numFmtId="37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164" fontId="5" fillId="0" borderId="3" xfId="0" applyNumberFormat="1" applyFont="1" applyBorder="1" applyAlignment="1">
      <alignment horizontal="center" vertical="center"/>
    </xf>
    <xf numFmtId="37" fontId="0" fillId="0" borderId="0" xfId="0" applyNumberFormat="1" applyAlignment="1">
      <alignment horizontal="center" vertical="center" wrapText="1"/>
    </xf>
    <xf numFmtId="3" fontId="2" fillId="0" borderId="0" xfId="0" applyNumberFormat="1" applyFont="1"/>
    <xf numFmtId="164" fontId="6" fillId="0" borderId="0" xfId="0" applyNumberFormat="1" applyFont="1" applyAlignment="1">
      <alignment horizontal="center" vertical="center"/>
    </xf>
    <xf numFmtId="164" fontId="7" fillId="0" borderId="0" xfId="0" applyNumberFormat="1" applyFont="1"/>
    <xf numFmtId="164" fontId="6" fillId="0" borderId="3" xfId="0" applyNumberFormat="1" applyFont="1" applyBorder="1" applyAlignment="1">
      <alignment horizontal="center" vertical="center"/>
    </xf>
    <xf numFmtId="37" fontId="6" fillId="0" borderId="0" xfId="0" applyNumberFormat="1" applyFont="1" applyAlignment="1">
      <alignment horizontal="center" vertical="center" wrapText="1"/>
    </xf>
    <xf numFmtId="0" fontId="7" fillId="0" borderId="0" xfId="0" applyFont="1"/>
    <xf numFmtId="37" fontId="6" fillId="0" borderId="3" xfId="0" applyNumberFormat="1" applyFont="1" applyBorder="1" applyAlignment="1">
      <alignment horizontal="center" vertical="center"/>
    </xf>
    <xf numFmtId="37" fontId="1" fillId="0" borderId="0" xfId="0" applyNumberFormat="1" applyFont="1" applyAlignment="1">
      <alignment horizontal="center" vertical="center"/>
    </xf>
    <xf numFmtId="0" fontId="2" fillId="0" borderId="0" xfId="0" applyFont="1"/>
    <xf numFmtId="37" fontId="4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/>
    <xf numFmtId="0" fontId="5" fillId="0" borderId="0" xfId="0" applyFont="1" applyAlignment="1">
      <alignment horizontal="center" vertical="center"/>
    </xf>
    <xf numFmtId="37" fontId="5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right" vertical="center"/>
    </xf>
    <xf numFmtId="37" fontId="5" fillId="0" borderId="5" xfId="0" applyNumberFormat="1" applyFont="1" applyBorder="1" applyAlignment="1">
      <alignment horizontal="center" vertical="center"/>
    </xf>
    <xf numFmtId="0" fontId="2" fillId="2" borderId="6" xfId="0" applyFont="1" applyFill="1" applyBorder="1"/>
    <xf numFmtId="0" fontId="2" fillId="2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1368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144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tabSelected="1" workbookViewId="0">
      <selection sqref="A1:XFD1048576"/>
    </sheetView>
  </sheetViews>
  <sheetFormatPr defaultRowHeight="17.25" x14ac:dyDescent="0.4"/>
  <cols>
    <col min="1" max="16384" width="9.140625" style="1"/>
  </cols>
  <sheetData>
    <row r="22" spans="1:10" ht="39.950000000000003" customHeight="1" x14ac:dyDescent="0.4">
      <c r="A22" s="26" t="s">
        <v>0</v>
      </c>
      <c r="B22" s="27"/>
      <c r="C22" s="27"/>
      <c r="D22" s="27"/>
      <c r="E22" s="27"/>
      <c r="F22" s="27"/>
      <c r="G22" s="27"/>
      <c r="H22" s="27"/>
      <c r="I22" s="27"/>
      <c r="J22" s="27"/>
    </row>
    <row r="23" spans="1:10" ht="39.950000000000003" customHeight="1" x14ac:dyDescent="0.4">
      <c r="A23" s="26" t="s">
        <v>1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 ht="39.950000000000003" customHeight="1" x14ac:dyDescent="0.4">
      <c r="A24" s="26" t="s">
        <v>2</v>
      </c>
      <c r="B24" s="27"/>
      <c r="C24" s="27"/>
      <c r="D24" s="27"/>
      <c r="E24" s="27"/>
      <c r="F24" s="27"/>
      <c r="G24" s="27"/>
      <c r="H24" s="27"/>
      <c r="I24" s="27"/>
      <c r="J24" s="27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6"/>
  <sheetViews>
    <sheetView rightToLeft="1" topLeftCell="B4" workbookViewId="0">
      <selection activeCell="S15" sqref="S15"/>
    </sheetView>
  </sheetViews>
  <sheetFormatPr defaultRowHeight="17.25" x14ac:dyDescent="0.4"/>
  <cols>
    <col min="1" max="1" width="21.285156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8.425781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4.140625" style="1" customWidth="1"/>
    <col min="18" max="18" width="1.42578125" style="1" customWidth="1"/>
    <col min="19" max="19" width="18.42578125" style="1" customWidth="1"/>
    <col min="20" max="16384" width="9.140625" style="1"/>
  </cols>
  <sheetData>
    <row r="1" spans="1:19" ht="20.100000000000001" customHeight="1" x14ac:dyDescent="0.4">
      <c r="A1" s="33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ht="20.100000000000001" customHeight="1" x14ac:dyDescent="0.4">
      <c r="A2" s="33" t="s">
        <v>117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20.100000000000001" customHeight="1" x14ac:dyDescent="0.4">
      <c r="A3" s="33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5" spans="1:19" ht="18.75" x14ac:dyDescent="0.4">
      <c r="A5" s="34" t="s">
        <v>144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</row>
    <row r="7" spans="1:19" ht="18.75" x14ac:dyDescent="0.4">
      <c r="I7" s="28" t="s">
        <v>133</v>
      </c>
      <c r="J7" s="29"/>
      <c r="K7" s="29"/>
      <c r="L7" s="29"/>
      <c r="M7" s="29"/>
      <c r="O7" s="28" t="s">
        <v>7</v>
      </c>
      <c r="P7" s="29"/>
      <c r="Q7" s="29"/>
      <c r="R7" s="29"/>
      <c r="S7" s="29"/>
    </row>
    <row r="8" spans="1:19" ht="37.5" x14ac:dyDescent="0.4">
      <c r="A8" s="14" t="s">
        <v>119</v>
      </c>
      <c r="C8" s="13" t="s">
        <v>145</v>
      </c>
      <c r="E8" s="13" t="s">
        <v>73</v>
      </c>
      <c r="G8" s="13" t="s">
        <v>90</v>
      </c>
      <c r="I8" s="13" t="s">
        <v>146</v>
      </c>
      <c r="K8" s="13" t="s">
        <v>138</v>
      </c>
      <c r="M8" s="13" t="s">
        <v>147</v>
      </c>
      <c r="O8" s="13" t="s">
        <v>146</v>
      </c>
      <c r="Q8" s="13" t="s">
        <v>138</v>
      </c>
      <c r="S8" s="13" t="s">
        <v>147</v>
      </c>
    </row>
    <row r="9" spans="1:19" ht="36" x14ac:dyDescent="0.4">
      <c r="A9" s="5" t="s">
        <v>148</v>
      </c>
      <c r="C9" s="4" t="s">
        <v>149</v>
      </c>
      <c r="E9" s="4" t="s">
        <v>150</v>
      </c>
      <c r="G9" s="4" t="s">
        <v>98</v>
      </c>
      <c r="I9" s="15">
        <v>-277947939</v>
      </c>
      <c r="J9" s="16"/>
      <c r="K9" s="15">
        <v>-2280774</v>
      </c>
      <c r="L9" s="16"/>
      <c r="M9" s="15">
        <v>-280228713</v>
      </c>
      <c r="N9" s="16"/>
      <c r="O9" s="15">
        <v>-31459343</v>
      </c>
      <c r="P9" s="16"/>
      <c r="Q9" s="15">
        <v>0</v>
      </c>
      <c r="R9" s="16"/>
      <c r="S9" s="15">
        <v>-31459343</v>
      </c>
    </row>
    <row r="10" spans="1:19" ht="36" x14ac:dyDescent="0.4">
      <c r="A10" s="5" t="s">
        <v>151</v>
      </c>
      <c r="C10" s="4" t="s">
        <v>152</v>
      </c>
      <c r="E10" s="4" t="s">
        <v>150</v>
      </c>
      <c r="G10" s="4" t="s">
        <v>98</v>
      </c>
      <c r="I10" s="15">
        <v>26703</v>
      </c>
      <c r="J10" s="16"/>
      <c r="K10" s="15">
        <v>0</v>
      </c>
      <c r="L10" s="16"/>
      <c r="M10" s="15">
        <v>26703</v>
      </c>
      <c r="N10" s="16"/>
      <c r="O10" s="15">
        <v>125684</v>
      </c>
      <c r="P10" s="16"/>
      <c r="Q10" s="15">
        <v>0</v>
      </c>
      <c r="R10" s="16"/>
      <c r="S10" s="15">
        <v>125684</v>
      </c>
    </row>
    <row r="11" spans="1:19" ht="36" x14ac:dyDescent="0.4">
      <c r="A11" s="5" t="s">
        <v>153</v>
      </c>
      <c r="C11" s="4" t="s">
        <v>152</v>
      </c>
      <c r="E11" s="4" t="s">
        <v>150</v>
      </c>
      <c r="G11" s="4" t="s">
        <v>98</v>
      </c>
      <c r="I11" s="15">
        <v>4209</v>
      </c>
      <c r="J11" s="16"/>
      <c r="K11" s="15">
        <v>0</v>
      </c>
      <c r="L11" s="16"/>
      <c r="M11" s="15">
        <v>4209</v>
      </c>
      <c r="N11" s="16"/>
      <c r="O11" s="15">
        <v>433372</v>
      </c>
      <c r="P11" s="16"/>
      <c r="Q11" s="15">
        <v>0</v>
      </c>
      <c r="R11" s="16"/>
      <c r="S11" s="15">
        <v>433372</v>
      </c>
    </row>
    <row r="12" spans="1:19" ht="36" x14ac:dyDescent="0.4">
      <c r="A12" s="5" t="s">
        <v>154</v>
      </c>
      <c r="C12" s="4" t="s">
        <v>155</v>
      </c>
      <c r="E12" s="4" t="s">
        <v>150</v>
      </c>
      <c r="G12" s="4" t="s">
        <v>98</v>
      </c>
      <c r="I12" s="15">
        <v>63878</v>
      </c>
      <c r="J12" s="16"/>
      <c r="K12" s="15">
        <v>0</v>
      </c>
      <c r="L12" s="16"/>
      <c r="M12" s="15">
        <v>63878</v>
      </c>
      <c r="N12" s="16"/>
      <c r="O12" s="15">
        <v>52329839</v>
      </c>
      <c r="P12" s="16"/>
      <c r="Q12" s="15">
        <v>0</v>
      </c>
      <c r="R12" s="16"/>
      <c r="S12" s="15">
        <v>52329839</v>
      </c>
    </row>
    <row r="13" spans="1:19" ht="36" x14ac:dyDescent="0.4">
      <c r="A13" s="5" t="s">
        <v>156</v>
      </c>
      <c r="C13" s="4" t="s">
        <v>152</v>
      </c>
      <c r="E13" s="4" t="s">
        <v>150</v>
      </c>
      <c r="G13" s="4" t="s">
        <v>98</v>
      </c>
      <c r="I13" s="15">
        <v>61521</v>
      </c>
      <c r="J13" s="16"/>
      <c r="K13" s="15">
        <v>0</v>
      </c>
      <c r="L13" s="16"/>
      <c r="M13" s="15">
        <v>61521</v>
      </c>
      <c r="N13" s="16"/>
      <c r="O13" s="15">
        <v>127143</v>
      </c>
      <c r="P13" s="16"/>
      <c r="Q13" s="15">
        <v>0</v>
      </c>
      <c r="R13" s="16"/>
      <c r="S13" s="15">
        <v>127143</v>
      </c>
    </row>
    <row r="14" spans="1:19" ht="36" x14ac:dyDescent="0.4">
      <c r="A14" s="5" t="s">
        <v>157</v>
      </c>
      <c r="C14" s="4" t="s">
        <v>152</v>
      </c>
      <c r="E14" s="4" t="s">
        <v>150</v>
      </c>
      <c r="G14" s="4" t="s">
        <v>98</v>
      </c>
      <c r="I14" s="15">
        <v>4015504</v>
      </c>
      <c r="J14" s="16"/>
      <c r="K14" s="15">
        <v>0</v>
      </c>
      <c r="L14" s="16"/>
      <c r="M14" s="15">
        <v>4015504</v>
      </c>
      <c r="N14" s="16"/>
      <c r="O14" s="15">
        <v>242380142</v>
      </c>
      <c r="P14" s="16"/>
      <c r="Q14" s="15">
        <v>0</v>
      </c>
      <c r="R14" s="16"/>
      <c r="S14" s="15">
        <v>242380142</v>
      </c>
    </row>
    <row r="15" spans="1:19" ht="18" x14ac:dyDescent="0.4">
      <c r="A15" s="10" t="s">
        <v>60</v>
      </c>
      <c r="I15" s="17">
        <f>SUM(I9:$I$14)</f>
        <v>-273776124</v>
      </c>
      <c r="J15" s="16"/>
      <c r="K15" s="17">
        <f>SUM(K9:$K$14)</f>
        <v>-2280774</v>
      </c>
      <c r="L15" s="16"/>
      <c r="M15" s="17">
        <f>SUM(M9:$M$14)</f>
        <v>-276056898</v>
      </c>
      <c r="N15" s="16"/>
      <c r="O15" s="17">
        <f>SUM(O9:$O$14)</f>
        <v>263936837</v>
      </c>
      <c r="P15" s="16"/>
      <c r="Q15" s="17">
        <f>SUM(Q9:$Q$14)</f>
        <v>0</v>
      </c>
      <c r="R15" s="16"/>
      <c r="S15" s="17">
        <f>SUM(S9:$S$14)</f>
        <v>263936837</v>
      </c>
    </row>
    <row r="16" spans="1:19" ht="18" x14ac:dyDescent="0.4">
      <c r="I16" s="12"/>
      <c r="K16" s="12"/>
      <c r="M16" s="12"/>
      <c r="O16" s="12"/>
      <c r="Q16" s="12"/>
      <c r="S16" s="12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37"/>
  <sheetViews>
    <sheetView rightToLeft="1" topLeftCell="A19" workbookViewId="0">
      <selection activeCell="Q34" sqref="Q34"/>
    </sheetView>
  </sheetViews>
  <sheetFormatPr defaultRowHeight="17.25" x14ac:dyDescent="0.4"/>
  <cols>
    <col min="1" max="1" width="21.28515625" style="1" customWidth="1"/>
    <col min="2" max="2" width="1.42578125" style="1" customWidth="1"/>
    <col min="3" max="3" width="12.7109375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2.710937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6384" width="9.140625" style="1"/>
  </cols>
  <sheetData>
    <row r="1" spans="1:17" ht="20.100000000000001" customHeight="1" x14ac:dyDescent="0.4">
      <c r="A1" s="33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20.100000000000001" customHeight="1" x14ac:dyDescent="0.4">
      <c r="A2" s="33" t="s">
        <v>117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0.100000000000001" customHeight="1" x14ac:dyDescent="0.4">
      <c r="A3" s="33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5" spans="1:17" ht="18.75" x14ac:dyDescent="0.4">
      <c r="A5" s="34" t="s">
        <v>158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7" spans="1:17" ht="18.75" x14ac:dyDescent="0.4">
      <c r="C7" s="28" t="s">
        <v>133</v>
      </c>
      <c r="D7" s="29"/>
      <c r="E7" s="29"/>
      <c r="F7" s="29"/>
      <c r="G7" s="29"/>
      <c r="H7" s="29"/>
      <c r="I7" s="29"/>
      <c r="K7" s="28" t="s">
        <v>7</v>
      </c>
      <c r="L7" s="29"/>
      <c r="M7" s="29"/>
      <c r="N7" s="29"/>
      <c r="O7" s="29"/>
      <c r="P7" s="29"/>
      <c r="Q7" s="29"/>
    </row>
    <row r="8" spans="1:17" ht="37.5" x14ac:dyDescent="0.4">
      <c r="A8" s="14" t="s">
        <v>119</v>
      </c>
      <c r="C8" s="13" t="s">
        <v>9</v>
      </c>
      <c r="E8" s="13" t="s">
        <v>11</v>
      </c>
      <c r="G8" s="13" t="s">
        <v>159</v>
      </c>
      <c r="I8" s="13" t="s">
        <v>160</v>
      </c>
      <c r="K8" s="13" t="s">
        <v>9</v>
      </c>
      <c r="M8" s="13" t="s">
        <v>11</v>
      </c>
      <c r="O8" s="13" t="s">
        <v>159</v>
      </c>
      <c r="Q8" s="13" t="s">
        <v>160</v>
      </c>
    </row>
    <row r="9" spans="1:17" ht="18" x14ac:dyDescent="0.4">
      <c r="A9" s="5" t="s">
        <v>161</v>
      </c>
      <c r="C9" s="16"/>
      <c r="D9" s="16"/>
      <c r="E9" s="15">
        <v>0</v>
      </c>
      <c r="F9" s="16"/>
      <c r="G9" s="15">
        <v>0</v>
      </c>
      <c r="H9" s="16"/>
      <c r="I9" s="15">
        <v>0</v>
      </c>
      <c r="J9" s="15"/>
      <c r="K9" s="15">
        <v>5000000</v>
      </c>
      <c r="L9" s="16"/>
      <c r="M9" s="15">
        <v>14719145626</v>
      </c>
      <c r="N9" s="16"/>
      <c r="O9" s="15">
        <v>15399196551</v>
      </c>
      <c r="P9" s="16"/>
      <c r="Q9" s="15">
        <v>-680050925</v>
      </c>
    </row>
    <row r="10" spans="1:17" ht="18" x14ac:dyDescent="0.4">
      <c r="A10" s="5" t="s">
        <v>18</v>
      </c>
      <c r="C10" s="15">
        <v>36609506</v>
      </c>
      <c r="D10" s="16"/>
      <c r="E10" s="15">
        <v>89533818984</v>
      </c>
      <c r="F10" s="16"/>
      <c r="G10" s="15">
        <v>83326060726</v>
      </c>
      <c r="H10" s="16"/>
      <c r="I10" s="15">
        <v>6207758258</v>
      </c>
      <c r="J10" s="16"/>
      <c r="K10" s="15">
        <v>41469506</v>
      </c>
      <c r="L10" s="16"/>
      <c r="M10" s="15">
        <v>102795141970</v>
      </c>
      <c r="N10" s="16"/>
      <c r="O10" s="15">
        <v>94110955297</v>
      </c>
      <c r="P10" s="16"/>
      <c r="Q10" s="15">
        <v>8684186673</v>
      </c>
    </row>
    <row r="11" spans="1:17" ht="18" x14ac:dyDescent="0.4">
      <c r="A11" s="5" t="s">
        <v>20</v>
      </c>
      <c r="C11" s="15">
        <v>0</v>
      </c>
      <c r="D11" s="16"/>
      <c r="E11" s="15">
        <v>0</v>
      </c>
      <c r="F11" s="16"/>
      <c r="G11" s="15">
        <v>0</v>
      </c>
      <c r="H11" s="16"/>
      <c r="I11" s="15">
        <v>0</v>
      </c>
      <c r="J11" s="15"/>
      <c r="K11" s="15">
        <v>2895230</v>
      </c>
      <c r="L11" s="16"/>
      <c r="M11" s="15">
        <v>16692419887</v>
      </c>
      <c r="N11" s="16"/>
      <c r="O11" s="15">
        <v>15490566601</v>
      </c>
      <c r="P11" s="16"/>
      <c r="Q11" s="15">
        <v>1201853286</v>
      </c>
    </row>
    <row r="12" spans="1:17" ht="18" x14ac:dyDescent="0.4">
      <c r="A12" s="5" t="s">
        <v>21</v>
      </c>
      <c r="C12" s="15">
        <v>38137</v>
      </c>
      <c r="D12" s="16"/>
      <c r="E12" s="15">
        <v>26720136</v>
      </c>
      <c r="F12" s="16"/>
      <c r="G12" s="15">
        <v>26720136</v>
      </c>
      <c r="H12" s="16"/>
      <c r="I12" s="15">
        <v>0</v>
      </c>
      <c r="J12" s="16"/>
      <c r="K12" s="15">
        <v>38137</v>
      </c>
      <c r="L12" s="16"/>
      <c r="M12" s="15">
        <v>26720136</v>
      </c>
      <c r="N12" s="16"/>
      <c r="O12" s="15">
        <v>26720136</v>
      </c>
      <c r="P12" s="16"/>
      <c r="Q12" s="15">
        <v>0</v>
      </c>
    </row>
    <row r="13" spans="1:17" ht="18" x14ac:dyDescent="0.4">
      <c r="A13" s="5" t="s">
        <v>24</v>
      </c>
      <c r="C13" s="15">
        <v>0</v>
      </c>
      <c r="D13" s="16"/>
      <c r="E13" s="15">
        <v>0</v>
      </c>
      <c r="F13" s="16"/>
      <c r="G13" s="15">
        <v>0</v>
      </c>
      <c r="H13" s="16"/>
      <c r="I13" s="15">
        <v>0</v>
      </c>
      <c r="J13" s="15"/>
      <c r="K13" s="15">
        <v>3524872</v>
      </c>
      <c r="L13" s="16"/>
      <c r="M13" s="15">
        <v>6365950203</v>
      </c>
      <c r="N13" s="16"/>
      <c r="O13" s="15">
        <v>5645220155</v>
      </c>
      <c r="P13" s="16"/>
      <c r="Q13" s="15">
        <v>720730048</v>
      </c>
    </row>
    <row r="14" spans="1:17" ht="18" x14ac:dyDescent="0.4">
      <c r="A14" s="5" t="s">
        <v>32</v>
      </c>
      <c r="C14" s="15">
        <v>4322181</v>
      </c>
      <c r="D14" s="16"/>
      <c r="E14" s="15">
        <v>77253501164</v>
      </c>
      <c r="F14" s="16"/>
      <c r="G14" s="15">
        <v>58098396006</v>
      </c>
      <c r="H14" s="16"/>
      <c r="I14" s="15">
        <v>19155105158</v>
      </c>
      <c r="J14" s="16"/>
      <c r="K14" s="15">
        <v>4322181</v>
      </c>
      <c r="L14" s="16"/>
      <c r="M14" s="15">
        <v>77253501164</v>
      </c>
      <c r="N14" s="16"/>
      <c r="O14" s="15">
        <v>58098396006</v>
      </c>
      <c r="P14" s="16"/>
      <c r="Q14" s="15">
        <v>19155105158</v>
      </c>
    </row>
    <row r="15" spans="1:17" ht="18" x14ac:dyDescent="0.4">
      <c r="A15" s="5" t="s">
        <v>162</v>
      </c>
      <c r="C15" s="15">
        <v>0</v>
      </c>
      <c r="D15" s="16"/>
      <c r="E15" s="15">
        <v>0</v>
      </c>
      <c r="F15" s="16"/>
      <c r="G15" s="15">
        <v>0</v>
      </c>
      <c r="H15" s="16"/>
      <c r="I15" s="15">
        <v>0</v>
      </c>
      <c r="J15" s="15"/>
      <c r="K15" s="15">
        <v>26512314</v>
      </c>
      <c r="L15" s="16"/>
      <c r="M15" s="15">
        <v>112621952518</v>
      </c>
      <c r="N15" s="16"/>
      <c r="O15" s="15">
        <v>112782299825</v>
      </c>
      <c r="P15" s="16"/>
      <c r="Q15" s="15">
        <v>-160347307</v>
      </c>
    </row>
    <row r="16" spans="1:17" ht="18" x14ac:dyDescent="0.4">
      <c r="A16" s="5" t="s">
        <v>34</v>
      </c>
      <c r="C16" s="15">
        <v>1435000</v>
      </c>
      <c r="D16" s="16"/>
      <c r="E16" s="15">
        <v>40226221350</v>
      </c>
      <c r="F16" s="16"/>
      <c r="G16" s="15">
        <v>27375520831</v>
      </c>
      <c r="H16" s="16"/>
      <c r="I16" s="15">
        <v>12850700519</v>
      </c>
      <c r="J16" s="16"/>
      <c r="K16" s="15">
        <v>3389591</v>
      </c>
      <c r="L16" s="16"/>
      <c r="M16" s="15">
        <v>84913845132</v>
      </c>
      <c r="N16" s="16"/>
      <c r="O16" s="15">
        <v>64723766846</v>
      </c>
      <c r="P16" s="16"/>
      <c r="Q16" s="15">
        <v>20190078286</v>
      </c>
    </row>
    <row r="17" spans="1:17" ht="18" x14ac:dyDescent="0.4">
      <c r="A17" s="5" t="s">
        <v>36</v>
      </c>
      <c r="C17" s="15">
        <v>400000</v>
      </c>
      <c r="D17" s="16"/>
      <c r="E17" s="15">
        <v>4795172187</v>
      </c>
      <c r="F17" s="16"/>
      <c r="G17" s="15">
        <v>2908384447</v>
      </c>
      <c r="H17" s="16"/>
      <c r="I17" s="15">
        <v>1886787740</v>
      </c>
      <c r="J17" s="16"/>
      <c r="K17" s="15">
        <v>400000</v>
      </c>
      <c r="L17" s="16"/>
      <c r="M17" s="15">
        <v>4795172187</v>
      </c>
      <c r="N17" s="16"/>
      <c r="O17" s="15">
        <v>2908384447</v>
      </c>
      <c r="P17" s="16"/>
      <c r="Q17" s="15">
        <v>1886787740</v>
      </c>
    </row>
    <row r="18" spans="1:17" ht="18" x14ac:dyDescent="0.4">
      <c r="A18" s="5" t="s">
        <v>38</v>
      </c>
      <c r="C18" s="15">
        <v>5061647</v>
      </c>
      <c r="D18" s="16"/>
      <c r="E18" s="15">
        <v>45626195441</v>
      </c>
      <c r="F18" s="16"/>
      <c r="G18" s="15">
        <v>32230585415</v>
      </c>
      <c r="H18" s="16"/>
      <c r="I18" s="15">
        <v>13395610026</v>
      </c>
      <c r="J18" s="16"/>
      <c r="K18" s="15">
        <v>17929390</v>
      </c>
      <c r="L18" s="16"/>
      <c r="M18" s="15">
        <v>133315004466</v>
      </c>
      <c r="N18" s="16"/>
      <c r="O18" s="15">
        <v>114336739042</v>
      </c>
      <c r="P18" s="16"/>
      <c r="Q18" s="15">
        <v>18978265424</v>
      </c>
    </row>
    <row r="19" spans="1:17" ht="18" x14ac:dyDescent="0.4">
      <c r="A19" s="5" t="s">
        <v>39</v>
      </c>
      <c r="C19" s="15">
        <v>0</v>
      </c>
      <c r="D19" s="16"/>
      <c r="E19" s="15">
        <v>0</v>
      </c>
      <c r="F19" s="16"/>
      <c r="G19" s="15">
        <v>0</v>
      </c>
      <c r="H19" s="16"/>
      <c r="I19" s="15">
        <v>0</v>
      </c>
      <c r="J19" s="15"/>
      <c r="K19" s="15">
        <v>3100000</v>
      </c>
      <c r="L19" s="16"/>
      <c r="M19" s="15">
        <v>37040291360</v>
      </c>
      <c r="N19" s="16"/>
      <c r="O19" s="15">
        <v>33305609760</v>
      </c>
      <c r="P19" s="16"/>
      <c r="Q19" s="15">
        <v>3734681600</v>
      </c>
    </row>
    <row r="20" spans="1:17" ht="18" x14ac:dyDescent="0.4">
      <c r="A20" s="5" t="s">
        <v>40</v>
      </c>
      <c r="C20" s="15">
        <v>0</v>
      </c>
      <c r="D20" s="16"/>
      <c r="E20" s="15">
        <v>0</v>
      </c>
      <c r="F20" s="16"/>
      <c r="G20" s="15">
        <v>0</v>
      </c>
      <c r="H20" s="16"/>
      <c r="I20" s="15">
        <v>0</v>
      </c>
      <c r="J20" s="15"/>
      <c r="K20" s="15">
        <v>23400000</v>
      </c>
      <c r="L20" s="16"/>
      <c r="M20" s="15">
        <v>87646574087</v>
      </c>
      <c r="N20" s="16"/>
      <c r="O20" s="15">
        <v>76080851692</v>
      </c>
      <c r="P20" s="16"/>
      <c r="Q20" s="15">
        <v>11565722395</v>
      </c>
    </row>
    <row r="21" spans="1:17" ht="18" x14ac:dyDescent="0.4">
      <c r="A21" s="5" t="s">
        <v>41</v>
      </c>
      <c r="C21" s="15">
        <v>1300000</v>
      </c>
      <c r="D21" s="16"/>
      <c r="E21" s="15">
        <v>7658171825</v>
      </c>
      <c r="F21" s="16"/>
      <c r="G21" s="15">
        <v>6354580268</v>
      </c>
      <c r="H21" s="16"/>
      <c r="I21" s="15">
        <v>1303591557</v>
      </c>
      <c r="J21" s="16"/>
      <c r="K21" s="15">
        <v>1300000</v>
      </c>
      <c r="L21" s="16"/>
      <c r="M21" s="15">
        <v>7658171825</v>
      </c>
      <c r="N21" s="16"/>
      <c r="O21" s="15">
        <v>6354580268</v>
      </c>
      <c r="P21" s="16"/>
      <c r="Q21" s="15">
        <v>1303591557</v>
      </c>
    </row>
    <row r="22" spans="1:17" ht="18" x14ac:dyDescent="0.4">
      <c r="A22" s="5" t="s">
        <v>42</v>
      </c>
      <c r="C22" s="15">
        <v>0</v>
      </c>
      <c r="D22" s="16"/>
      <c r="E22" s="15">
        <v>0</v>
      </c>
      <c r="F22" s="16"/>
      <c r="G22" s="15">
        <v>0</v>
      </c>
      <c r="H22" s="16"/>
      <c r="I22" s="15">
        <v>0</v>
      </c>
      <c r="J22" s="15"/>
      <c r="K22" s="15">
        <v>12152272</v>
      </c>
      <c r="L22" s="16"/>
      <c r="M22" s="15">
        <v>56695350155</v>
      </c>
      <c r="N22" s="16"/>
      <c r="O22" s="15">
        <v>34487186676</v>
      </c>
      <c r="P22" s="16"/>
      <c r="Q22" s="15">
        <v>22208163479</v>
      </c>
    </row>
    <row r="23" spans="1:17" ht="18" x14ac:dyDescent="0.4">
      <c r="A23" s="5" t="s">
        <v>163</v>
      </c>
      <c r="C23" s="15">
        <v>0</v>
      </c>
      <c r="D23" s="16"/>
      <c r="E23" s="15">
        <v>0</v>
      </c>
      <c r="F23" s="16"/>
      <c r="G23" s="15">
        <v>0</v>
      </c>
      <c r="H23" s="16"/>
      <c r="I23" s="15">
        <v>0</v>
      </c>
      <c r="J23" s="15"/>
      <c r="K23" s="15">
        <v>3440000</v>
      </c>
      <c r="L23" s="16"/>
      <c r="M23" s="15">
        <v>21382543597</v>
      </c>
      <c r="N23" s="16"/>
      <c r="O23" s="15">
        <v>19534322007</v>
      </c>
      <c r="P23" s="16"/>
      <c r="Q23" s="15">
        <v>1848221590</v>
      </c>
    </row>
    <row r="24" spans="1:17" ht="18" x14ac:dyDescent="0.4">
      <c r="A24" s="5" t="s">
        <v>46</v>
      </c>
      <c r="C24" s="15">
        <v>0</v>
      </c>
      <c r="D24" s="16"/>
      <c r="E24" s="15">
        <v>0</v>
      </c>
      <c r="F24" s="16"/>
      <c r="G24" s="15">
        <v>0</v>
      </c>
      <c r="H24" s="16"/>
      <c r="I24" s="15">
        <v>0</v>
      </c>
      <c r="J24" s="15"/>
      <c r="K24" s="15">
        <v>12000000</v>
      </c>
      <c r="L24" s="16"/>
      <c r="M24" s="15">
        <v>79919016629</v>
      </c>
      <c r="N24" s="16"/>
      <c r="O24" s="15">
        <v>57423061281</v>
      </c>
      <c r="P24" s="16"/>
      <c r="Q24" s="15">
        <v>22495955348</v>
      </c>
    </row>
    <row r="25" spans="1:17" ht="18" x14ac:dyDescent="0.4">
      <c r="A25" s="5" t="s">
        <v>141</v>
      </c>
      <c r="C25" s="15">
        <v>0</v>
      </c>
      <c r="D25" s="16"/>
      <c r="E25" s="15">
        <v>0</v>
      </c>
      <c r="F25" s="16"/>
      <c r="G25" s="15">
        <v>0</v>
      </c>
      <c r="H25" s="16"/>
      <c r="I25" s="15">
        <v>0</v>
      </c>
      <c r="J25" s="15"/>
      <c r="K25" s="15">
        <v>1050000</v>
      </c>
      <c r="L25" s="16"/>
      <c r="M25" s="15">
        <v>14297184610</v>
      </c>
      <c r="N25" s="16"/>
      <c r="O25" s="15">
        <v>15341084770</v>
      </c>
      <c r="P25" s="16"/>
      <c r="Q25" s="15">
        <v>-1043900160</v>
      </c>
    </row>
    <row r="26" spans="1:17" ht="18" x14ac:dyDescent="0.4">
      <c r="A26" s="5" t="s">
        <v>47</v>
      </c>
      <c r="C26" s="15">
        <v>2</v>
      </c>
      <c r="D26" s="16"/>
      <c r="E26" s="15">
        <v>2</v>
      </c>
      <c r="F26" s="16"/>
      <c r="G26" s="15">
        <v>13385</v>
      </c>
      <c r="H26" s="16"/>
      <c r="I26" s="15">
        <v>-13383</v>
      </c>
      <c r="J26" s="16"/>
      <c r="K26" s="15">
        <v>2</v>
      </c>
      <c r="L26" s="16"/>
      <c r="M26" s="15">
        <v>2</v>
      </c>
      <c r="N26" s="16"/>
      <c r="O26" s="15">
        <v>13385</v>
      </c>
      <c r="P26" s="16"/>
      <c r="Q26" s="15">
        <v>-13383</v>
      </c>
    </row>
    <row r="27" spans="1:17" ht="18" x14ac:dyDescent="0.4">
      <c r="A27" s="5" t="s">
        <v>50</v>
      </c>
      <c r="C27" s="15">
        <v>10703869</v>
      </c>
      <c r="D27" s="16"/>
      <c r="E27" s="15">
        <v>41353006275</v>
      </c>
      <c r="F27" s="16"/>
      <c r="G27" s="15">
        <v>31515547196</v>
      </c>
      <c r="H27" s="16"/>
      <c r="I27" s="15">
        <v>9837459079</v>
      </c>
      <c r="J27" s="16"/>
      <c r="K27" s="15">
        <v>21771515</v>
      </c>
      <c r="L27" s="16"/>
      <c r="M27" s="15">
        <v>80008779550</v>
      </c>
      <c r="N27" s="16"/>
      <c r="O27" s="15">
        <v>64126724338</v>
      </c>
      <c r="P27" s="16"/>
      <c r="Q27" s="15">
        <v>15882055212</v>
      </c>
    </row>
    <row r="28" spans="1:17" ht="18" x14ac:dyDescent="0.4">
      <c r="A28" s="5" t="s">
        <v>51</v>
      </c>
      <c r="C28" s="15">
        <v>397786</v>
      </c>
      <c r="D28" s="16"/>
      <c r="E28" s="15">
        <v>11037907861</v>
      </c>
      <c r="F28" s="16"/>
      <c r="G28" s="15">
        <v>12136567319</v>
      </c>
      <c r="H28" s="16"/>
      <c r="I28" s="15">
        <v>-1098659458</v>
      </c>
      <c r="J28" s="16"/>
      <c r="K28" s="15">
        <v>397786</v>
      </c>
      <c r="L28" s="16"/>
      <c r="M28" s="15">
        <v>11037907861</v>
      </c>
      <c r="N28" s="16"/>
      <c r="O28" s="15">
        <v>12136567319</v>
      </c>
      <c r="P28" s="16"/>
      <c r="Q28" s="15">
        <v>-1098659458</v>
      </c>
    </row>
    <row r="29" spans="1:17" ht="18" x14ac:dyDescent="0.4">
      <c r="A29" s="5" t="s">
        <v>54</v>
      </c>
      <c r="C29" s="15">
        <v>2980944</v>
      </c>
      <c r="D29" s="16"/>
      <c r="E29" s="15">
        <v>34827116000</v>
      </c>
      <c r="F29" s="16"/>
      <c r="G29" s="15">
        <v>33142687595</v>
      </c>
      <c r="H29" s="16"/>
      <c r="I29" s="15">
        <v>1684428405</v>
      </c>
      <c r="J29" s="16"/>
      <c r="K29" s="15">
        <v>2980944</v>
      </c>
      <c r="L29" s="16"/>
      <c r="M29" s="15">
        <v>34827116000</v>
      </c>
      <c r="N29" s="16"/>
      <c r="O29" s="15">
        <v>33142687595</v>
      </c>
      <c r="P29" s="16"/>
      <c r="Q29" s="15">
        <v>1684428405</v>
      </c>
    </row>
    <row r="30" spans="1:17" ht="18" x14ac:dyDescent="0.4">
      <c r="A30" s="5" t="s">
        <v>164</v>
      </c>
      <c r="C30" s="15">
        <v>0</v>
      </c>
      <c r="D30" s="16"/>
      <c r="E30" s="15">
        <v>0</v>
      </c>
      <c r="F30" s="16"/>
      <c r="G30" s="15">
        <v>0</v>
      </c>
      <c r="H30" s="16"/>
      <c r="I30" s="15">
        <v>0</v>
      </c>
      <c r="J30" s="15"/>
      <c r="K30" s="15">
        <v>1359750</v>
      </c>
      <c r="L30" s="16"/>
      <c r="M30" s="15">
        <v>23440377659</v>
      </c>
      <c r="N30" s="16"/>
      <c r="O30" s="15">
        <v>23797585383</v>
      </c>
      <c r="P30" s="16"/>
      <c r="Q30" s="15">
        <v>-357207724</v>
      </c>
    </row>
    <row r="31" spans="1:17" ht="36" x14ac:dyDescent="0.4">
      <c r="A31" s="5" t="s">
        <v>165</v>
      </c>
      <c r="C31" s="15">
        <v>0</v>
      </c>
      <c r="D31" s="16"/>
      <c r="E31" s="15">
        <v>0</v>
      </c>
      <c r="F31" s="16"/>
      <c r="G31" s="15">
        <v>0</v>
      </c>
      <c r="H31" s="16"/>
      <c r="I31" s="15">
        <v>0</v>
      </c>
      <c r="J31" s="15"/>
      <c r="K31" s="15">
        <v>2635520</v>
      </c>
      <c r="L31" s="16"/>
      <c r="M31" s="15">
        <v>10453156240</v>
      </c>
      <c r="N31" s="16"/>
      <c r="O31" s="15">
        <v>15289680140</v>
      </c>
      <c r="P31" s="16"/>
      <c r="Q31" s="15">
        <v>-4836523900</v>
      </c>
    </row>
    <row r="32" spans="1:17" ht="18" x14ac:dyDescent="0.4">
      <c r="A32" s="5" t="s">
        <v>58</v>
      </c>
      <c r="C32" s="15">
        <v>0</v>
      </c>
      <c r="D32" s="16"/>
      <c r="E32" s="15">
        <v>0</v>
      </c>
      <c r="F32" s="16"/>
      <c r="G32" s="15">
        <v>0</v>
      </c>
      <c r="H32" s="16"/>
      <c r="I32" s="15">
        <v>0</v>
      </c>
      <c r="J32" s="15"/>
      <c r="K32" s="15">
        <v>5000000</v>
      </c>
      <c r="L32" s="16"/>
      <c r="M32" s="15">
        <v>7945747227</v>
      </c>
      <c r="N32" s="16"/>
      <c r="O32" s="15">
        <v>6965462856</v>
      </c>
      <c r="P32" s="16"/>
      <c r="Q32" s="15">
        <v>980284371</v>
      </c>
    </row>
    <row r="33" spans="1:17" ht="18" x14ac:dyDescent="0.4">
      <c r="A33" s="5" t="s">
        <v>59</v>
      </c>
      <c r="C33" s="15">
        <v>0</v>
      </c>
      <c r="D33" s="16"/>
      <c r="E33" s="15">
        <v>0</v>
      </c>
      <c r="F33" s="16"/>
      <c r="G33" s="15">
        <v>0</v>
      </c>
      <c r="H33" s="16"/>
      <c r="I33" s="15">
        <v>0</v>
      </c>
      <c r="J33" s="15"/>
      <c r="K33" s="15">
        <v>8047303</v>
      </c>
      <c r="L33" s="16"/>
      <c r="M33" s="15">
        <v>95656105345</v>
      </c>
      <c r="N33" s="16"/>
      <c r="O33" s="15">
        <v>67022552429</v>
      </c>
      <c r="P33" s="16"/>
      <c r="Q33" s="15">
        <v>28633552916</v>
      </c>
    </row>
    <row r="34" spans="1:17" ht="18" x14ac:dyDescent="0.4">
      <c r="A34" s="10" t="s">
        <v>60</v>
      </c>
      <c r="C34" s="17">
        <f>SUM(C9:$C$33)</f>
        <v>63249072</v>
      </c>
      <c r="D34" s="16"/>
      <c r="E34" s="17">
        <f>SUM(E9:$E$33)</f>
        <v>352337831225</v>
      </c>
      <c r="F34" s="16"/>
      <c r="G34" s="17">
        <f>SUM(G9:$G$33)</f>
        <v>287115063324</v>
      </c>
      <c r="H34" s="16"/>
      <c r="I34" s="17">
        <f>SUM(I9:$I$33)</f>
        <v>65222767901</v>
      </c>
      <c r="J34" s="16"/>
      <c r="K34" s="17">
        <f>SUM(K9:$K$33)</f>
        <v>204116313</v>
      </c>
      <c r="L34" s="16"/>
      <c r="M34" s="17">
        <f>SUM(M9:$M$33)</f>
        <v>1121507175436</v>
      </c>
      <c r="N34" s="16"/>
      <c r="O34" s="17">
        <f>SUM(O9:$O$33)</f>
        <v>948530214805</v>
      </c>
      <c r="P34" s="16"/>
      <c r="Q34" s="17">
        <f>SUM(Q9:$Q$33)</f>
        <v>172976960631</v>
      </c>
    </row>
    <row r="35" spans="1:17" ht="18" x14ac:dyDescent="0.4">
      <c r="C35" s="12"/>
      <c r="E35" s="12"/>
      <c r="G35" s="12"/>
      <c r="I35" s="12"/>
      <c r="K35" s="12"/>
      <c r="M35" s="12"/>
      <c r="O35" s="12"/>
      <c r="Q35" s="12"/>
    </row>
    <row r="37" spans="1:17" ht="18" x14ac:dyDescent="0.4">
      <c r="A37" s="35" t="s">
        <v>166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7"/>
    </row>
  </sheetData>
  <mergeCells count="7">
    <mergeCell ref="A37:Q37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S59"/>
  <sheetViews>
    <sheetView rightToLeft="1" view="pageBreakPreview" topLeftCell="A40" zoomScale="70" zoomScaleNormal="100" zoomScaleSheetLayoutView="70" workbookViewId="0">
      <selection activeCell="Q52" sqref="Q52"/>
    </sheetView>
  </sheetViews>
  <sheetFormatPr defaultRowHeight="17.25" x14ac:dyDescent="0.4"/>
  <cols>
    <col min="1" max="1" width="40.140625" style="1" customWidth="1"/>
    <col min="2" max="2" width="0.7109375" style="1" customWidth="1"/>
    <col min="3" max="3" width="14.140625" style="1" customWidth="1"/>
    <col min="4" max="4" width="1.42578125" style="1" customWidth="1"/>
    <col min="5" max="5" width="20.7109375" style="1" bestFit="1" customWidth="1"/>
    <col min="6" max="6" width="1.42578125" style="1" customWidth="1"/>
    <col min="7" max="7" width="20.7109375" style="1" bestFit="1" customWidth="1"/>
    <col min="8" max="8" width="0.7109375" style="1" customWidth="1"/>
    <col min="9" max="9" width="27.7109375" style="1" bestFit="1" customWidth="1"/>
    <col min="10" max="10" width="1" style="1" customWidth="1"/>
    <col min="11" max="11" width="14" style="1" bestFit="1" customWidth="1"/>
    <col min="12" max="12" width="1.42578125" style="1" customWidth="1"/>
    <col min="13" max="13" width="20.7109375" style="1" bestFit="1" customWidth="1"/>
    <col min="14" max="14" width="0.7109375" style="1" customWidth="1"/>
    <col min="15" max="15" width="20.7109375" style="1" bestFit="1" customWidth="1"/>
    <col min="16" max="16" width="0.5703125" style="1" customWidth="1"/>
    <col min="17" max="17" width="27.28515625" style="1" bestFit="1" customWidth="1"/>
    <col min="18" max="18" width="9.140625" style="1"/>
    <col min="19" max="19" width="17.7109375" style="1" bestFit="1" customWidth="1"/>
    <col min="20" max="16384" width="9.140625" style="1"/>
  </cols>
  <sheetData>
    <row r="1" spans="1:19" ht="20.100000000000001" customHeight="1" x14ac:dyDescent="0.4">
      <c r="A1" s="33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9" ht="20.100000000000001" customHeight="1" x14ac:dyDescent="0.4">
      <c r="A2" s="33" t="s">
        <v>117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9" ht="20.100000000000001" customHeight="1" x14ac:dyDescent="0.4">
      <c r="A3" s="33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5" spans="1:19" ht="18.75" x14ac:dyDescent="0.4">
      <c r="A5" s="34" t="s">
        <v>167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7" spans="1:19" ht="18.75" x14ac:dyDescent="0.4">
      <c r="C7" s="28" t="s">
        <v>133</v>
      </c>
      <c r="D7" s="29"/>
      <c r="E7" s="29"/>
      <c r="F7" s="29"/>
      <c r="G7" s="29"/>
      <c r="H7" s="29"/>
      <c r="I7" s="29"/>
      <c r="K7" s="28" t="s">
        <v>7</v>
      </c>
      <c r="L7" s="29"/>
      <c r="M7" s="29"/>
      <c r="N7" s="29"/>
      <c r="O7" s="29"/>
      <c r="P7" s="29"/>
      <c r="Q7" s="29"/>
    </row>
    <row r="8" spans="1:19" ht="32.25" customHeight="1" x14ac:dyDescent="0.4">
      <c r="A8" s="14" t="s">
        <v>119</v>
      </c>
      <c r="C8" s="13" t="s">
        <v>9</v>
      </c>
      <c r="E8" s="13" t="s">
        <v>11</v>
      </c>
      <c r="G8" s="13" t="s">
        <v>159</v>
      </c>
      <c r="I8" s="13" t="s">
        <v>168</v>
      </c>
      <c r="K8" s="13" t="s">
        <v>9</v>
      </c>
      <c r="M8" s="13" t="s">
        <v>11</v>
      </c>
      <c r="O8" s="13" t="s">
        <v>159</v>
      </c>
      <c r="Q8" s="13" t="s">
        <v>168</v>
      </c>
    </row>
    <row r="9" spans="1:19" s="24" customFormat="1" ht="30" customHeight="1" x14ac:dyDescent="0.55000000000000004">
      <c r="A9" s="23" t="s">
        <v>17</v>
      </c>
      <c r="C9" s="20">
        <v>2482553</v>
      </c>
      <c r="D9" s="21"/>
      <c r="E9" s="20">
        <v>24184261735</v>
      </c>
      <c r="F9" s="21"/>
      <c r="G9" s="20">
        <v>26988867668</v>
      </c>
      <c r="H9" s="21"/>
      <c r="I9" s="20">
        <v>-2804605933</v>
      </c>
      <c r="J9" s="21"/>
      <c r="K9" s="20">
        <v>2482553</v>
      </c>
      <c r="L9" s="21"/>
      <c r="M9" s="20">
        <v>24184261735</v>
      </c>
      <c r="N9" s="21"/>
      <c r="O9" s="20">
        <v>26730574432</v>
      </c>
      <c r="P9" s="21"/>
      <c r="Q9" s="20">
        <v>-2546312697</v>
      </c>
      <c r="S9" s="21"/>
    </row>
    <row r="10" spans="1:19" s="24" customFormat="1" ht="30" customHeight="1" x14ac:dyDescent="0.55000000000000004">
      <c r="A10" s="23" t="s">
        <v>18</v>
      </c>
      <c r="C10" s="20">
        <v>162568783</v>
      </c>
      <c r="D10" s="21"/>
      <c r="E10" s="20">
        <v>375400281576</v>
      </c>
      <c r="F10" s="21"/>
      <c r="G10" s="20">
        <v>451599409865</v>
      </c>
      <c r="H10" s="21"/>
      <c r="I10" s="20">
        <v>-76199128289</v>
      </c>
      <c r="J10" s="21"/>
      <c r="K10" s="20">
        <v>162568783</v>
      </c>
      <c r="L10" s="21"/>
      <c r="M10" s="20">
        <v>375400281576</v>
      </c>
      <c r="N10" s="21"/>
      <c r="O10" s="20">
        <v>373820132812</v>
      </c>
      <c r="P10" s="21"/>
      <c r="Q10" s="20">
        <v>1580148764</v>
      </c>
    </row>
    <row r="11" spans="1:19" s="24" customFormat="1" ht="30" customHeight="1" x14ac:dyDescent="0.55000000000000004">
      <c r="A11" s="23" t="s">
        <v>19</v>
      </c>
      <c r="C11" s="20">
        <v>0</v>
      </c>
      <c r="D11" s="21"/>
      <c r="E11" s="20">
        <v>0</v>
      </c>
      <c r="F11" s="21"/>
      <c r="G11" s="20">
        <v>-5667705678</v>
      </c>
      <c r="H11" s="21"/>
      <c r="I11" s="20">
        <v>5667705678</v>
      </c>
      <c r="J11" s="21"/>
      <c r="K11" s="20">
        <v>0</v>
      </c>
      <c r="L11" s="21"/>
      <c r="M11" s="20">
        <v>0</v>
      </c>
      <c r="N11" s="21"/>
      <c r="O11" s="20">
        <v>0</v>
      </c>
      <c r="P11" s="21"/>
      <c r="Q11" s="20">
        <v>0</v>
      </c>
    </row>
    <row r="12" spans="1:19" s="24" customFormat="1" ht="30" customHeight="1" x14ac:dyDescent="0.55000000000000004">
      <c r="A12" s="23" t="s">
        <v>20</v>
      </c>
      <c r="C12" s="20">
        <v>11104770</v>
      </c>
      <c r="D12" s="21"/>
      <c r="E12" s="20">
        <v>58836252977</v>
      </c>
      <c r="F12" s="21"/>
      <c r="G12" s="20">
        <v>70162351166</v>
      </c>
      <c r="H12" s="21"/>
      <c r="I12" s="20">
        <v>-11326098189</v>
      </c>
      <c r="J12" s="21"/>
      <c r="K12" s="20">
        <v>11104770</v>
      </c>
      <c r="L12" s="21"/>
      <c r="M12" s="20">
        <v>58836252977</v>
      </c>
      <c r="N12" s="21"/>
      <c r="O12" s="20">
        <v>59477619286</v>
      </c>
      <c r="P12" s="21"/>
      <c r="Q12" s="20">
        <v>-641366309</v>
      </c>
    </row>
    <row r="13" spans="1:19" s="24" customFormat="1" ht="30" customHeight="1" x14ac:dyDescent="0.55000000000000004">
      <c r="A13" s="23" t="s">
        <v>21</v>
      </c>
      <c r="C13" s="20">
        <v>0</v>
      </c>
      <c r="D13" s="21"/>
      <c r="E13" s="20">
        <v>0</v>
      </c>
      <c r="F13" s="21"/>
      <c r="G13" s="20">
        <v>-183077</v>
      </c>
      <c r="H13" s="21"/>
      <c r="I13" s="20">
        <v>183077</v>
      </c>
      <c r="J13" s="21"/>
      <c r="K13" s="20">
        <v>0</v>
      </c>
      <c r="L13" s="21"/>
      <c r="M13" s="20">
        <v>0</v>
      </c>
      <c r="N13" s="21"/>
      <c r="O13" s="20">
        <v>-183077</v>
      </c>
      <c r="P13" s="21"/>
      <c r="Q13" s="20">
        <v>183077</v>
      </c>
    </row>
    <row r="14" spans="1:19" s="24" customFormat="1" ht="30" customHeight="1" x14ac:dyDescent="0.55000000000000004">
      <c r="A14" s="23" t="s">
        <v>22</v>
      </c>
      <c r="C14" s="20">
        <v>38137</v>
      </c>
      <c r="D14" s="21"/>
      <c r="E14" s="20">
        <v>83932928</v>
      </c>
      <c r="F14" s="21"/>
      <c r="G14" s="20">
        <v>26720136</v>
      </c>
      <c r="H14" s="21"/>
      <c r="I14" s="20">
        <v>57212792</v>
      </c>
      <c r="J14" s="21"/>
      <c r="K14" s="20">
        <v>38137</v>
      </c>
      <c r="L14" s="21"/>
      <c r="M14" s="20">
        <v>83932928</v>
      </c>
      <c r="N14" s="21"/>
      <c r="O14" s="20">
        <v>26720136</v>
      </c>
      <c r="P14" s="21"/>
      <c r="Q14" s="20">
        <v>57212792</v>
      </c>
    </row>
    <row r="15" spans="1:19" s="24" customFormat="1" ht="30" customHeight="1" x14ac:dyDescent="0.55000000000000004">
      <c r="A15" s="23" t="s">
        <v>23</v>
      </c>
      <c r="C15" s="20">
        <v>108053</v>
      </c>
      <c r="D15" s="21"/>
      <c r="E15" s="20">
        <v>53705042</v>
      </c>
      <c r="F15" s="21"/>
      <c r="G15" s="20">
        <v>53705042</v>
      </c>
      <c r="H15" s="21"/>
      <c r="I15" s="20">
        <v>0</v>
      </c>
      <c r="J15" s="21"/>
      <c r="K15" s="20">
        <v>108053</v>
      </c>
      <c r="L15" s="21"/>
      <c r="M15" s="20">
        <v>53705042</v>
      </c>
      <c r="N15" s="21"/>
      <c r="O15" s="20">
        <v>53705042</v>
      </c>
      <c r="P15" s="21"/>
      <c r="Q15" s="20">
        <v>0</v>
      </c>
    </row>
    <row r="16" spans="1:19" s="24" customFormat="1" ht="30" customHeight="1" x14ac:dyDescent="0.55000000000000004">
      <c r="A16" s="23" t="s">
        <v>24</v>
      </c>
      <c r="C16" s="20">
        <v>33139755</v>
      </c>
      <c r="D16" s="21"/>
      <c r="E16" s="20">
        <v>71781867564</v>
      </c>
      <c r="F16" s="21"/>
      <c r="G16" s="20">
        <v>69640600290</v>
      </c>
      <c r="H16" s="21"/>
      <c r="I16" s="20">
        <v>2141267274</v>
      </c>
      <c r="J16" s="21"/>
      <c r="K16" s="20">
        <v>33139755</v>
      </c>
      <c r="L16" s="21"/>
      <c r="M16" s="20">
        <v>71781867564</v>
      </c>
      <c r="N16" s="21"/>
      <c r="O16" s="20">
        <v>53432854148</v>
      </c>
      <c r="P16" s="21"/>
      <c r="Q16" s="20">
        <v>18349013416</v>
      </c>
    </row>
    <row r="17" spans="1:17" s="24" customFormat="1" ht="30" customHeight="1" x14ac:dyDescent="0.55000000000000004">
      <c r="A17" s="23" t="s">
        <v>25</v>
      </c>
      <c r="C17" s="20">
        <v>70247</v>
      </c>
      <c r="D17" s="21"/>
      <c r="E17" s="20">
        <v>69829030</v>
      </c>
      <c r="F17" s="21"/>
      <c r="G17" s="20">
        <v>69829030</v>
      </c>
      <c r="H17" s="21"/>
      <c r="I17" s="20">
        <v>0</v>
      </c>
      <c r="J17" s="21"/>
      <c r="K17" s="20">
        <v>70247</v>
      </c>
      <c r="L17" s="21"/>
      <c r="M17" s="20">
        <v>69829030</v>
      </c>
      <c r="N17" s="21"/>
      <c r="O17" s="20">
        <v>70310780</v>
      </c>
      <c r="P17" s="21"/>
      <c r="Q17" s="20">
        <v>-481750</v>
      </c>
    </row>
    <row r="18" spans="1:17" s="24" customFormat="1" ht="30" customHeight="1" x14ac:dyDescent="0.55000000000000004">
      <c r="A18" s="23" t="s">
        <v>26</v>
      </c>
      <c r="C18" s="20">
        <v>2450000</v>
      </c>
      <c r="D18" s="21"/>
      <c r="E18" s="20">
        <v>8195196712</v>
      </c>
      <c r="F18" s="21"/>
      <c r="G18" s="20">
        <v>8195196712</v>
      </c>
      <c r="H18" s="21"/>
      <c r="I18" s="20">
        <v>0</v>
      </c>
      <c r="J18" s="21"/>
      <c r="K18" s="20">
        <v>2450000</v>
      </c>
      <c r="L18" s="21"/>
      <c r="M18" s="20">
        <v>8195196712</v>
      </c>
      <c r="N18" s="21"/>
      <c r="O18" s="20">
        <v>9916642800</v>
      </c>
      <c r="P18" s="21"/>
      <c r="Q18" s="20">
        <v>-1721446088</v>
      </c>
    </row>
    <row r="19" spans="1:17" s="24" customFormat="1" ht="30" customHeight="1" x14ac:dyDescent="0.55000000000000004">
      <c r="A19" s="23" t="s">
        <v>27</v>
      </c>
      <c r="C19" s="20">
        <v>1316253</v>
      </c>
      <c r="D19" s="21"/>
      <c r="E19" s="20">
        <v>58682695065</v>
      </c>
      <c r="F19" s="21"/>
      <c r="G19" s="20">
        <v>63916380244</v>
      </c>
      <c r="H19" s="21"/>
      <c r="I19" s="20">
        <v>-5233685179</v>
      </c>
      <c r="J19" s="21"/>
      <c r="K19" s="20">
        <v>1316253</v>
      </c>
      <c r="L19" s="21"/>
      <c r="M19" s="20">
        <v>58682695065</v>
      </c>
      <c r="N19" s="21"/>
      <c r="O19" s="20">
        <v>47037745543</v>
      </c>
      <c r="P19" s="21"/>
      <c r="Q19" s="20">
        <v>11644949522</v>
      </c>
    </row>
    <row r="20" spans="1:17" s="24" customFormat="1" ht="30" customHeight="1" x14ac:dyDescent="0.55000000000000004">
      <c r="A20" s="23" t="s">
        <v>28</v>
      </c>
      <c r="C20" s="20">
        <v>1000000</v>
      </c>
      <c r="D20" s="21"/>
      <c r="E20" s="20">
        <v>23012257500</v>
      </c>
      <c r="F20" s="21"/>
      <c r="G20" s="20">
        <v>25686252000</v>
      </c>
      <c r="H20" s="21"/>
      <c r="I20" s="20">
        <v>-2673994500</v>
      </c>
      <c r="J20" s="21"/>
      <c r="K20" s="20">
        <v>1000000</v>
      </c>
      <c r="L20" s="21"/>
      <c r="M20" s="20">
        <v>23012257500</v>
      </c>
      <c r="N20" s="21"/>
      <c r="O20" s="20">
        <v>15914740500</v>
      </c>
      <c r="P20" s="21"/>
      <c r="Q20" s="20">
        <v>7097517000</v>
      </c>
    </row>
    <row r="21" spans="1:17" s="24" customFormat="1" ht="30" customHeight="1" x14ac:dyDescent="0.55000000000000004">
      <c r="A21" s="23" t="s">
        <v>29</v>
      </c>
      <c r="C21" s="20">
        <v>10000000</v>
      </c>
      <c r="D21" s="21"/>
      <c r="E21" s="20">
        <v>19990345500</v>
      </c>
      <c r="F21" s="21"/>
      <c r="G21" s="20">
        <v>22883031000</v>
      </c>
      <c r="H21" s="21"/>
      <c r="I21" s="20">
        <v>-2892685500</v>
      </c>
      <c r="J21" s="21"/>
      <c r="K21" s="20">
        <v>10000000</v>
      </c>
      <c r="L21" s="21"/>
      <c r="M21" s="20">
        <v>19990345500</v>
      </c>
      <c r="N21" s="21"/>
      <c r="O21" s="20">
        <v>20315109982</v>
      </c>
      <c r="P21" s="21"/>
      <c r="Q21" s="20">
        <v>-324764482</v>
      </c>
    </row>
    <row r="22" spans="1:17" s="24" customFormat="1" ht="30" customHeight="1" x14ac:dyDescent="0.55000000000000004">
      <c r="A22" s="23" t="s">
        <v>30</v>
      </c>
      <c r="C22" s="20">
        <v>0</v>
      </c>
      <c r="D22" s="21"/>
      <c r="E22" s="20">
        <v>1</v>
      </c>
      <c r="F22" s="21"/>
      <c r="G22" s="20">
        <v>1</v>
      </c>
      <c r="H22" s="21"/>
      <c r="I22" s="20">
        <v>0</v>
      </c>
      <c r="J22" s="21"/>
      <c r="K22" s="20">
        <v>0</v>
      </c>
      <c r="L22" s="21"/>
      <c r="M22" s="20">
        <v>1</v>
      </c>
      <c r="N22" s="21"/>
      <c r="O22" s="20">
        <v>1</v>
      </c>
      <c r="P22" s="21"/>
      <c r="Q22" s="20">
        <v>0</v>
      </c>
    </row>
    <row r="23" spans="1:17" s="24" customFormat="1" ht="30" customHeight="1" x14ac:dyDescent="0.55000000000000004">
      <c r="A23" s="23" t="s">
        <v>31</v>
      </c>
      <c r="C23" s="20">
        <v>21100000</v>
      </c>
      <c r="D23" s="21"/>
      <c r="E23" s="20">
        <v>246869335350</v>
      </c>
      <c r="F23" s="21"/>
      <c r="G23" s="20">
        <v>260922220200</v>
      </c>
      <c r="H23" s="21"/>
      <c r="I23" s="20">
        <v>-14052884850</v>
      </c>
      <c r="J23" s="21"/>
      <c r="K23" s="20">
        <v>21100000</v>
      </c>
      <c r="L23" s="21"/>
      <c r="M23" s="20">
        <v>246869335350</v>
      </c>
      <c r="N23" s="21"/>
      <c r="O23" s="20">
        <v>166484080332</v>
      </c>
      <c r="P23" s="21"/>
      <c r="Q23" s="20">
        <v>80385255018</v>
      </c>
    </row>
    <row r="24" spans="1:17" s="24" customFormat="1" ht="30" customHeight="1" x14ac:dyDescent="0.55000000000000004">
      <c r="A24" s="23" t="s">
        <v>32</v>
      </c>
      <c r="C24" s="20">
        <v>12177819</v>
      </c>
      <c r="D24" s="21"/>
      <c r="E24" s="20">
        <v>211359602658</v>
      </c>
      <c r="F24" s="21"/>
      <c r="G24" s="20">
        <v>249957523618</v>
      </c>
      <c r="H24" s="21"/>
      <c r="I24" s="20">
        <v>-38597920960</v>
      </c>
      <c r="J24" s="21"/>
      <c r="K24" s="20">
        <v>12177819</v>
      </c>
      <c r="L24" s="21"/>
      <c r="M24" s="20">
        <v>211359602658</v>
      </c>
      <c r="N24" s="21"/>
      <c r="O24" s="20">
        <v>164996070118</v>
      </c>
      <c r="P24" s="21"/>
      <c r="Q24" s="20">
        <v>46363532540</v>
      </c>
    </row>
    <row r="25" spans="1:17" s="24" customFormat="1" ht="30" customHeight="1" x14ac:dyDescent="0.55000000000000004">
      <c r="A25" s="23" t="s">
        <v>33</v>
      </c>
      <c r="C25" s="20">
        <v>3200000</v>
      </c>
      <c r="D25" s="21"/>
      <c r="E25" s="20">
        <v>19881000000</v>
      </c>
      <c r="F25" s="21"/>
      <c r="G25" s="20">
        <v>22330339200</v>
      </c>
      <c r="H25" s="21"/>
      <c r="I25" s="20">
        <v>-2449339200</v>
      </c>
      <c r="J25" s="21"/>
      <c r="K25" s="20">
        <v>3200000</v>
      </c>
      <c r="L25" s="21"/>
      <c r="M25" s="20">
        <v>19881000000</v>
      </c>
      <c r="N25" s="21"/>
      <c r="O25" s="20">
        <f>-(Q25-M25)</f>
        <v>13439556000</v>
      </c>
      <c r="P25" s="21"/>
      <c r="Q25" s="20">
        <v>6441444000</v>
      </c>
    </row>
    <row r="26" spans="1:17" s="24" customFormat="1" ht="30" customHeight="1" x14ac:dyDescent="0.55000000000000004">
      <c r="A26" s="23" t="s">
        <v>34</v>
      </c>
      <c r="C26" s="20">
        <v>0</v>
      </c>
      <c r="D26" s="21"/>
      <c r="E26" s="20">
        <v>0</v>
      </c>
      <c r="F26" s="21"/>
      <c r="G26" s="20">
        <v>14121971324</v>
      </c>
      <c r="H26" s="21"/>
      <c r="I26" s="20">
        <v>-14121971324</v>
      </c>
      <c r="J26" s="21"/>
      <c r="K26" s="20">
        <v>0</v>
      </c>
      <c r="L26" s="21"/>
      <c r="M26" s="20">
        <v>0</v>
      </c>
      <c r="N26" s="21"/>
      <c r="O26" s="20">
        <v>0</v>
      </c>
      <c r="P26" s="21"/>
      <c r="Q26" s="20">
        <v>0</v>
      </c>
    </row>
    <row r="27" spans="1:17" s="24" customFormat="1" ht="30" customHeight="1" x14ac:dyDescent="0.55000000000000004">
      <c r="A27" s="23" t="s">
        <v>35</v>
      </c>
      <c r="C27" s="20">
        <v>3125000</v>
      </c>
      <c r="D27" s="21"/>
      <c r="E27" s="20">
        <v>70515421875</v>
      </c>
      <c r="F27" s="21"/>
      <c r="G27" s="20">
        <v>74792305368</v>
      </c>
      <c r="H27" s="21"/>
      <c r="I27" s="20">
        <v>-4276883493</v>
      </c>
      <c r="J27" s="21"/>
      <c r="K27" s="20">
        <v>3125000</v>
      </c>
      <c r="L27" s="21"/>
      <c r="M27" s="20">
        <v>70515421875</v>
      </c>
      <c r="N27" s="21"/>
      <c r="O27" s="20">
        <v>72147140472</v>
      </c>
      <c r="P27" s="21"/>
      <c r="Q27" s="20">
        <v>-1631718597</v>
      </c>
    </row>
    <row r="28" spans="1:17" s="24" customFormat="1" ht="30" customHeight="1" x14ac:dyDescent="0.55000000000000004">
      <c r="A28" s="23" t="s">
        <v>36</v>
      </c>
      <c r="C28" s="20">
        <v>2300000</v>
      </c>
      <c r="D28" s="21"/>
      <c r="E28" s="20">
        <v>27641548350</v>
      </c>
      <c r="F28" s="21"/>
      <c r="G28" s="20">
        <v>21433043400</v>
      </c>
      <c r="H28" s="21"/>
      <c r="I28" s="20">
        <v>6208504950</v>
      </c>
      <c r="J28" s="21"/>
      <c r="K28" s="20">
        <v>2300000</v>
      </c>
      <c r="L28" s="21"/>
      <c r="M28" s="20">
        <v>27641548350</v>
      </c>
      <c r="N28" s="21"/>
      <c r="O28" s="20">
        <v>16888246800</v>
      </c>
      <c r="P28" s="21"/>
      <c r="Q28" s="20">
        <v>10753301550</v>
      </c>
    </row>
    <row r="29" spans="1:17" s="24" customFormat="1" ht="30" customHeight="1" x14ac:dyDescent="0.55000000000000004">
      <c r="A29" s="23" t="s">
        <v>37</v>
      </c>
      <c r="C29" s="20">
        <v>13333333</v>
      </c>
      <c r="D29" s="21"/>
      <c r="E29" s="20">
        <v>93308157667</v>
      </c>
      <c r="F29" s="21"/>
      <c r="G29" s="20">
        <v>110935977227</v>
      </c>
      <c r="H29" s="21"/>
      <c r="I29" s="20">
        <v>-17627819560</v>
      </c>
      <c r="J29" s="21"/>
      <c r="K29" s="20">
        <v>13333333</v>
      </c>
      <c r="L29" s="21"/>
      <c r="M29" s="20">
        <v>93308157667</v>
      </c>
      <c r="N29" s="21"/>
      <c r="O29" s="20">
        <v>75597502500</v>
      </c>
      <c r="P29" s="21"/>
      <c r="Q29" s="20">
        <v>17710655167</v>
      </c>
    </row>
    <row r="30" spans="1:17" s="24" customFormat="1" ht="30" customHeight="1" x14ac:dyDescent="0.55000000000000004">
      <c r="A30" s="23" t="s">
        <v>38</v>
      </c>
      <c r="C30" s="20">
        <v>304059</v>
      </c>
      <c r="D30" s="21"/>
      <c r="E30" s="20">
        <v>2638641181</v>
      </c>
      <c r="F30" s="21"/>
      <c r="G30" s="20">
        <v>17367158367</v>
      </c>
      <c r="H30" s="21"/>
      <c r="I30" s="20">
        <v>-14728517186</v>
      </c>
      <c r="J30" s="21"/>
      <c r="K30" s="20">
        <v>304059</v>
      </c>
      <c r="L30" s="21"/>
      <c r="M30" s="20">
        <v>2638641181</v>
      </c>
      <c r="N30" s="21"/>
      <c r="O30" s="20">
        <v>1952534025</v>
      </c>
      <c r="P30" s="21"/>
      <c r="Q30" s="20">
        <v>686107156</v>
      </c>
    </row>
    <row r="31" spans="1:17" s="24" customFormat="1" ht="35.25" customHeight="1" x14ac:dyDescent="0.55000000000000004">
      <c r="A31" s="23" t="s">
        <v>39</v>
      </c>
      <c r="C31" s="20">
        <v>6900000</v>
      </c>
      <c r="D31" s="21"/>
      <c r="E31" s="20">
        <v>94036135950</v>
      </c>
      <c r="F31" s="21"/>
      <c r="G31" s="20">
        <v>101786743800</v>
      </c>
      <c r="H31" s="21"/>
      <c r="I31" s="20">
        <v>-7750607850</v>
      </c>
      <c r="J31" s="21"/>
      <c r="K31" s="20">
        <v>6900000</v>
      </c>
      <c r="L31" s="21"/>
      <c r="M31" s="20">
        <v>94036135950</v>
      </c>
      <c r="N31" s="21"/>
      <c r="O31" s="20">
        <v>74625321600</v>
      </c>
      <c r="P31" s="21"/>
      <c r="Q31" s="20">
        <v>19410814350</v>
      </c>
    </row>
    <row r="32" spans="1:17" s="24" customFormat="1" ht="35.25" customHeight="1" x14ac:dyDescent="0.55000000000000004">
      <c r="A32" s="23" t="s">
        <v>40</v>
      </c>
      <c r="C32" s="20">
        <v>29250000</v>
      </c>
      <c r="D32" s="21"/>
      <c r="E32" s="20">
        <v>97956917662</v>
      </c>
      <c r="F32" s="21"/>
      <c r="G32" s="20">
        <v>120200028975</v>
      </c>
      <c r="H32" s="21"/>
      <c r="I32" s="20">
        <v>-22243111313</v>
      </c>
      <c r="J32" s="21"/>
      <c r="K32" s="20">
        <v>29250000</v>
      </c>
      <c r="L32" s="21"/>
      <c r="M32" s="20">
        <v>97956917662</v>
      </c>
      <c r="N32" s="21"/>
      <c r="O32" s="20">
        <v>95756836501</v>
      </c>
      <c r="P32" s="21"/>
      <c r="Q32" s="20">
        <v>2200081161</v>
      </c>
    </row>
    <row r="33" spans="1:17" s="24" customFormat="1" ht="35.25" customHeight="1" x14ac:dyDescent="0.55000000000000004">
      <c r="A33" s="23" t="s">
        <v>41</v>
      </c>
      <c r="C33" s="20">
        <v>47062638</v>
      </c>
      <c r="D33" s="21"/>
      <c r="E33" s="20">
        <v>300344390251</v>
      </c>
      <c r="F33" s="21"/>
      <c r="G33" s="20">
        <v>301278815212</v>
      </c>
      <c r="H33" s="21"/>
      <c r="I33" s="20">
        <v>-934424961</v>
      </c>
      <c r="J33" s="21"/>
      <c r="K33" s="20">
        <v>47062638</v>
      </c>
      <c r="L33" s="21"/>
      <c r="M33" s="20">
        <v>300344390251</v>
      </c>
      <c r="N33" s="21"/>
      <c r="O33" s="20">
        <v>231708146075</v>
      </c>
      <c r="P33" s="21"/>
      <c r="Q33" s="20">
        <v>68636244176</v>
      </c>
    </row>
    <row r="34" spans="1:17" s="24" customFormat="1" ht="35.25" customHeight="1" x14ac:dyDescent="0.55000000000000004">
      <c r="A34" s="23" t="s">
        <v>42</v>
      </c>
      <c r="C34" s="20">
        <v>9269568</v>
      </c>
      <c r="D34" s="21"/>
      <c r="E34" s="20">
        <v>35807213078</v>
      </c>
      <c r="F34" s="21"/>
      <c r="G34" s="20">
        <v>46468290157</v>
      </c>
      <c r="H34" s="21"/>
      <c r="I34" s="20">
        <v>-10661077079</v>
      </c>
      <c r="J34" s="21"/>
      <c r="K34" s="20">
        <v>9269568</v>
      </c>
      <c r="L34" s="21"/>
      <c r="M34" s="20">
        <v>35807213078</v>
      </c>
      <c r="N34" s="21"/>
      <c r="O34" s="20">
        <v>26565155764</v>
      </c>
      <c r="P34" s="21"/>
      <c r="Q34" s="20">
        <v>9242057314</v>
      </c>
    </row>
    <row r="35" spans="1:17" s="24" customFormat="1" ht="35.25" customHeight="1" x14ac:dyDescent="0.55000000000000004">
      <c r="A35" s="23" t="s">
        <v>43</v>
      </c>
      <c r="C35" s="20">
        <v>1000000</v>
      </c>
      <c r="D35" s="21"/>
      <c r="E35" s="20">
        <v>33111805500</v>
      </c>
      <c r="F35" s="21"/>
      <c r="G35" s="20">
        <v>33040703293</v>
      </c>
      <c r="H35" s="21"/>
      <c r="I35" s="20">
        <v>71102207</v>
      </c>
      <c r="J35" s="21"/>
      <c r="K35" s="20">
        <v>1000000</v>
      </c>
      <c r="L35" s="21"/>
      <c r="M35" s="20">
        <v>33111805500</v>
      </c>
      <c r="N35" s="21"/>
      <c r="O35" s="20">
        <v>33040703293</v>
      </c>
      <c r="P35" s="21"/>
      <c r="Q35" s="20">
        <v>71102207</v>
      </c>
    </row>
    <row r="36" spans="1:17" s="24" customFormat="1" ht="35.25" customHeight="1" x14ac:dyDescent="0.55000000000000004">
      <c r="A36" s="23" t="s">
        <v>44</v>
      </c>
      <c r="C36" s="20">
        <v>4800000</v>
      </c>
      <c r="D36" s="21"/>
      <c r="E36" s="20">
        <v>16886126160</v>
      </c>
      <c r="F36" s="21"/>
      <c r="G36" s="20">
        <v>16041406168</v>
      </c>
      <c r="H36" s="21"/>
      <c r="I36" s="20">
        <v>844719992</v>
      </c>
      <c r="J36" s="21"/>
      <c r="K36" s="20">
        <v>4800000</v>
      </c>
      <c r="L36" s="21"/>
      <c r="M36" s="20">
        <v>16886126160</v>
      </c>
      <c r="N36" s="21"/>
      <c r="O36" s="20">
        <v>7457585608</v>
      </c>
      <c r="P36" s="21"/>
      <c r="Q36" s="20">
        <v>9428540552</v>
      </c>
    </row>
    <row r="37" spans="1:17" s="24" customFormat="1" ht="35.25" customHeight="1" x14ac:dyDescent="0.55000000000000004">
      <c r="A37" s="23" t="s">
        <v>45</v>
      </c>
      <c r="C37" s="20">
        <v>2400000</v>
      </c>
      <c r="D37" s="21"/>
      <c r="E37" s="20">
        <v>4914583200</v>
      </c>
      <c r="F37" s="21"/>
      <c r="G37" s="20">
        <v>12587233832</v>
      </c>
      <c r="H37" s="21"/>
      <c r="I37" s="20">
        <v>-7672650632</v>
      </c>
      <c r="J37" s="21"/>
      <c r="K37" s="20">
        <v>2400000</v>
      </c>
      <c r="L37" s="21"/>
      <c r="M37" s="20">
        <v>4914583200</v>
      </c>
      <c r="N37" s="21"/>
      <c r="O37" s="20">
        <v>12587233832</v>
      </c>
      <c r="P37" s="21"/>
      <c r="Q37" s="20">
        <v>-7672650632</v>
      </c>
    </row>
    <row r="38" spans="1:17" s="24" customFormat="1" ht="35.25" customHeight="1" x14ac:dyDescent="0.55000000000000004">
      <c r="A38" s="23" t="s">
        <v>46</v>
      </c>
      <c r="C38" s="20">
        <v>9923362</v>
      </c>
      <c r="D38" s="21"/>
      <c r="E38" s="20">
        <v>77632182629</v>
      </c>
      <c r="F38" s="21"/>
      <c r="G38" s="20">
        <v>76734821201</v>
      </c>
      <c r="H38" s="21"/>
      <c r="I38" s="20">
        <v>897361428</v>
      </c>
      <c r="J38" s="21"/>
      <c r="K38" s="20">
        <v>9923362</v>
      </c>
      <c r="L38" s="21"/>
      <c r="M38" s="20">
        <v>77632182629</v>
      </c>
      <c r="N38" s="21"/>
      <c r="O38" s="20">
        <v>76734821201</v>
      </c>
      <c r="P38" s="21"/>
      <c r="Q38" s="20">
        <v>897361428</v>
      </c>
    </row>
    <row r="39" spans="1:17" s="24" customFormat="1" ht="35.25" customHeight="1" x14ac:dyDescent="0.55000000000000004">
      <c r="A39" s="23" t="s">
        <v>47</v>
      </c>
      <c r="C39" s="20">
        <v>12794429</v>
      </c>
      <c r="D39" s="21"/>
      <c r="E39" s="20">
        <v>86102905538</v>
      </c>
      <c r="F39" s="21"/>
      <c r="G39" s="20">
        <v>100220223203</v>
      </c>
      <c r="H39" s="21"/>
      <c r="I39" s="20">
        <v>-14117317665</v>
      </c>
      <c r="J39" s="21"/>
      <c r="K39" s="20">
        <v>12794429</v>
      </c>
      <c r="L39" s="21"/>
      <c r="M39" s="20">
        <v>86102905538</v>
      </c>
      <c r="N39" s="21"/>
      <c r="O39" s="20">
        <v>85627201909</v>
      </c>
      <c r="P39" s="21"/>
      <c r="Q39" s="20">
        <v>475703629</v>
      </c>
    </row>
    <row r="40" spans="1:17" s="24" customFormat="1" ht="35.25" customHeight="1" x14ac:dyDescent="0.55000000000000004">
      <c r="A40" s="23" t="s">
        <v>48</v>
      </c>
      <c r="C40" s="20">
        <v>1849112</v>
      </c>
      <c r="D40" s="21"/>
      <c r="E40" s="20">
        <v>34556463932</v>
      </c>
      <c r="F40" s="21"/>
      <c r="G40" s="20">
        <v>36664651118</v>
      </c>
      <c r="H40" s="21"/>
      <c r="I40" s="20">
        <v>-2108187186</v>
      </c>
      <c r="J40" s="21"/>
      <c r="K40" s="20">
        <v>1849112</v>
      </c>
      <c r="L40" s="21"/>
      <c r="M40" s="20">
        <v>34556463932</v>
      </c>
      <c r="N40" s="21"/>
      <c r="O40" s="20">
        <v>28632095221</v>
      </c>
      <c r="P40" s="21"/>
      <c r="Q40" s="20">
        <v>5924368711</v>
      </c>
    </row>
    <row r="41" spans="1:17" s="24" customFormat="1" ht="35.25" customHeight="1" x14ac:dyDescent="0.55000000000000004">
      <c r="A41" s="23" t="s">
        <v>49</v>
      </c>
      <c r="C41" s="20">
        <v>1500000</v>
      </c>
      <c r="D41" s="21"/>
      <c r="E41" s="20">
        <v>20815407000</v>
      </c>
      <c r="F41" s="21"/>
      <c r="G41" s="20">
        <v>25363185750</v>
      </c>
      <c r="H41" s="21"/>
      <c r="I41" s="20">
        <v>-4547778750</v>
      </c>
      <c r="J41" s="21"/>
      <c r="K41" s="20">
        <v>1500000</v>
      </c>
      <c r="L41" s="21"/>
      <c r="M41" s="20">
        <v>20815407000</v>
      </c>
      <c r="N41" s="21"/>
      <c r="O41" s="20">
        <v>21083800500</v>
      </c>
      <c r="P41" s="21"/>
      <c r="Q41" s="20">
        <v>-268393500</v>
      </c>
    </row>
    <row r="42" spans="1:17" s="24" customFormat="1" ht="35.25" customHeight="1" x14ac:dyDescent="0.55000000000000004">
      <c r="A42" s="23" t="s">
        <v>50</v>
      </c>
      <c r="C42" s="20">
        <v>26596136</v>
      </c>
      <c r="D42" s="21"/>
      <c r="E42" s="20">
        <v>102658322951</v>
      </c>
      <c r="F42" s="21"/>
      <c r="G42" s="20">
        <v>123000795196</v>
      </c>
      <c r="H42" s="21"/>
      <c r="I42" s="20">
        <v>-20342472245</v>
      </c>
      <c r="J42" s="21"/>
      <c r="K42" s="20">
        <v>26596136</v>
      </c>
      <c r="L42" s="21"/>
      <c r="M42" s="20">
        <v>102658322951</v>
      </c>
      <c r="N42" s="21"/>
      <c r="O42" s="20">
        <v>78922387701</v>
      </c>
      <c r="P42" s="21"/>
      <c r="Q42" s="20">
        <v>23735935250</v>
      </c>
    </row>
    <row r="43" spans="1:17" s="24" customFormat="1" ht="35.25" customHeight="1" x14ac:dyDescent="0.55000000000000004">
      <c r="A43" s="23" t="s">
        <v>51</v>
      </c>
      <c r="C43" s="20">
        <v>5402214</v>
      </c>
      <c r="D43" s="21"/>
      <c r="E43" s="20">
        <v>151543398729</v>
      </c>
      <c r="F43" s="21"/>
      <c r="G43" s="20">
        <v>207923772512</v>
      </c>
      <c r="H43" s="21"/>
      <c r="I43" s="20">
        <v>-56380373783</v>
      </c>
      <c r="J43" s="21"/>
      <c r="K43" s="20">
        <v>5402214</v>
      </c>
      <c r="L43" s="21"/>
      <c r="M43" s="20">
        <v>151543398729</v>
      </c>
      <c r="N43" s="21"/>
      <c r="O43" s="20">
        <v>165720385712</v>
      </c>
      <c r="P43" s="21"/>
      <c r="Q43" s="20">
        <v>-14176986983</v>
      </c>
    </row>
    <row r="44" spans="1:17" s="24" customFormat="1" ht="35.25" customHeight="1" x14ac:dyDescent="0.55000000000000004">
      <c r="A44" s="23" t="s">
        <v>52</v>
      </c>
      <c r="C44" s="20">
        <v>2150500</v>
      </c>
      <c r="D44" s="21"/>
      <c r="E44" s="20">
        <v>29233109379</v>
      </c>
      <c r="F44" s="21"/>
      <c r="G44" s="20">
        <v>29233109379</v>
      </c>
      <c r="H44" s="21"/>
      <c r="I44" s="20">
        <v>0</v>
      </c>
      <c r="J44" s="21"/>
      <c r="K44" s="20">
        <v>2150500</v>
      </c>
      <c r="L44" s="21"/>
      <c r="M44" s="20">
        <v>29233109379</v>
      </c>
      <c r="N44" s="21"/>
      <c r="O44" s="20">
        <v>24741014825</v>
      </c>
      <c r="P44" s="21"/>
      <c r="Q44" s="20">
        <v>4492094554</v>
      </c>
    </row>
    <row r="45" spans="1:17" s="24" customFormat="1" ht="35.25" customHeight="1" x14ac:dyDescent="0.55000000000000004">
      <c r="A45" s="23" t="s">
        <v>53</v>
      </c>
      <c r="C45" s="20">
        <v>371768</v>
      </c>
      <c r="D45" s="21"/>
      <c r="E45" s="20">
        <v>1176666242</v>
      </c>
      <c r="F45" s="21"/>
      <c r="G45" s="20">
        <v>1375856915</v>
      </c>
      <c r="H45" s="21"/>
      <c r="I45" s="20">
        <v>-199190673</v>
      </c>
      <c r="J45" s="21"/>
      <c r="K45" s="20">
        <v>371768</v>
      </c>
      <c r="L45" s="21"/>
      <c r="M45" s="20">
        <v>1176666242</v>
      </c>
      <c r="N45" s="21"/>
      <c r="O45" s="20">
        <v>892761343</v>
      </c>
      <c r="P45" s="21"/>
      <c r="Q45" s="20">
        <v>283904899</v>
      </c>
    </row>
    <row r="46" spans="1:17" s="24" customFormat="1" ht="35.25" customHeight="1" x14ac:dyDescent="0.55000000000000004">
      <c r="A46" s="23" t="s">
        <v>54</v>
      </c>
      <c r="C46" s="20">
        <v>5815995</v>
      </c>
      <c r="D46" s="21"/>
      <c r="E46" s="20">
        <v>61051476602</v>
      </c>
      <c r="F46" s="21"/>
      <c r="G46" s="20">
        <v>77355451681</v>
      </c>
      <c r="H46" s="21"/>
      <c r="I46" s="20">
        <v>-16303975079</v>
      </c>
      <c r="J46" s="21"/>
      <c r="K46" s="20">
        <v>5815995</v>
      </c>
      <c r="L46" s="21"/>
      <c r="M46" s="20">
        <v>61051476602</v>
      </c>
      <c r="N46" s="21"/>
      <c r="O46" s="20">
        <v>65070030177</v>
      </c>
      <c r="P46" s="21"/>
      <c r="Q46" s="20">
        <v>-4018553575</v>
      </c>
    </row>
    <row r="47" spans="1:17" s="24" customFormat="1" ht="35.25" customHeight="1" x14ac:dyDescent="0.55000000000000004">
      <c r="A47" s="23" t="s">
        <v>55</v>
      </c>
      <c r="C47" s="20">
        <v>13288342</v>
      </c>
      <c r="D47" s="21"/>
      <c r="E47" s="20">
        <v>159039687436</v>
      </c>
      <c r="F47" s="21"/>
      <c r="G47" s="20">
        <v>179117787511</v>
      </c>
      <c r="H47" s="21"/>
      <c r="I47" s="20">
        <v>-20078100075</v>
      </c>
      <c r="J47" s="21"/>
      <c r="K47" s="20">
        <v>13288342</v>
      </c>
      <c r="L47" s="21"/>
      <c r="M47" s="20">
        <v>159039687436</v>
      </c>
      <c r="N47" s="21"/>
      <c r="O47" s="20">
        <v>129800558929</v>
      </c>
      <c r="P47" s="21"/>
      <c r="Q47" s="20">
        <v>29239128507</v>
      </c>
    </row>
    <row r="48" spans="1:17" s="24" customFormat="1" ht="35.25" customHeight="1" x14ac:dyDescent="0.55000000000000004">
      <c r="A48" s="23" t="s">
        <v>56</v>
      </c>
      <c r="C48" s="20">
        <v>0</v>
      </c>
      <c r="D48" s="21"/>
      <c r="E48" s="20">
        <v>6288399950</v>
      </c>
      <c r="F48" s="21"/>
      <c r="G48" s="20">
        <v>6288399950</v>
      </c>
      <c r="H48" s="21"/>
      <c r="I48" s="20">
        <v>0</v>
      </c>
      <c r="J48" s="21"/>
      <c r="K48" s="20">
        <v>0</v>
      </c>
      <c r="L48" s="21"/>
      <c r="M48" s="20">
        <v>6288399950</v>
      </c>
      <c r="N48" s="21"/>
      <c r="O48" s="20">
        <v>-778111090</v>
      </c>
      <c r="P48" s="21"/>
      <c r="Q48" s="20">
        <v>7066511040</v>
      </c>
    </row>
    <row r="49" spans="1:17" s="24" customFormat="1" ht="35.25" customHeight="1" x14ac:dyDescent="0.55000000000000004">
      <c r="A49" s="23" t="s">
        <v>57</v>
      </c>
      <c r="C49" s="20">
        <v>634714</v>
      </c>
      <c r="D49" s="21"/>
      <c r="E49" s="20">
        <v>90432264952</v>
      </c>
      <c r="F49" s="21"/>
      <c r="G49" s="20">
        <v>90312386836</v>
      </c>
      <c r="H49" s="21"/>
      <c r="I49" s="20">
        <v>119878116</v>
      </c>
      <c r="J49" s="21"/>
      <c r="K49" s="20">
        <v>634714</v>
      </c>
      <c r="L49" s="21"/>
      <c r="M49" s="20">
        <v>90432264952</v>
      </c>
      <c r="N49" s="21"/>
      <c r="O49" s="20">
        <v>67864587150</v>
      </c>
      <c r="P49" s="21"/>
      <c r="Q49" s="20">
        <v>22567677802</v>
      </c>
    </row>
    <row r="50" spans="1:17" s="24" customFormat="1" ht="35.25" customHeight="1" x14ac:dyDescent="0.55000000000000004">
      <c r="A50" s="23" t="s">
        <v>58</v>
      </c>
      <c r="C50" s="20">
        <v>18692722</v>
      </c>
      <c r="D50" s="21"/>
      <c r="E50" s="20">
        <v>37330234111</v>
      </c>
      <c r="F50" s="21"/>
      <c r="G50" s="20">
        <v>46472332261</v>
      </c>
      <c r="H50" s="21"/>
      <c r="I50" s="20">
        <v>-9142098150</v>
      </c>
      <c r="J50" s="21"/>
      <c r="K50" s="20">
        <v>18692722</v>
      </c>
      <c r="L50" s="21"/>
      <c r="M50" s="20">
        <v>37330234111</v>
      </c>
      <c r="N50" s="21"/>
      <c r="O50" s="20">
        <v>26218496929</v>
      </c>
      <c r="P50" s="21"/>
      <c r="Q50" s="20">
        <v>11111737182</v>
      </c>
    </row>
    <row r="51" spans="1:17" s="24" customFormat="1" ht="35.25" customHeight="1" x14ac:dyDescent="0.55000000000000004">
      <c r="A51" s="23" t="s">
        <v>59</v>
      </c>
      <c r="C51" s="20">
        <v>2052697</v>
      </c>
      <c r="D51" s="21"/>
      <c r="E51" s="20">
        <v>19302973464</v>
      </c>
      <c r="F51" s="21"/>
      <c r="G51" s="20">
        <v>22404508312</v>
      </c>
      <c r="H51" s="21"/>
      <c r="I51" s="20">
        <v>-3101534848</v>
      </c>
      <c r="J51" s="21"/>
      <c r="K51" s="20">
        <v>2052697</v>
      </c>
      <c r="L51" s="21"/>
      <c r="M51" s="20">
        <v>19302973464</v>
      </c>
      <c r="N51" s="21"/>
      <c r="O51" s="20">
        <v>17242085176</v>
      </c>
      <c r="P51" s="21"/>
      <c r="Q51" s="20">
        <v>2060888288</v>
      </c>
    </row>
    <row r="52" spans="1:17" s="24" customFormat="1" ht="24.75" customHeight="1" x14ac:dyDescent="0.55000000000000004">
      <c r="A52" s="25" t="s">
        <v>60</v>
      </c>
      <c r="C52" s="22">
        <f>SUM(C9:$C$51)</f>
        <v>481572959</v>
      </c>
      <c r="D52" s="21"/>
      <c r="E52" s="22">
        <f>SUM(E9:$E$51)</f>
        <v>2772724997427</v>
      </c>
      <c r="F52" s="21"/>
      <c r="G52" s="22">
        <f>SUM(G9:$G$51)</f>
        <v>3159285496365</v>
      </c>
      <c r="H52" s="21"/>
      <c r="I52" s="22">
        <f>SUM(I9:$I$51)</f>
        <v>-386560498938</v>
      </c>
      <c r="J52" s="21"/>
      <c r="K52" s="22">
        <f>SUM(K9:$K$51)</f>
        <v>481572959</v>
      </c>
      <c r="L52" s="21"/>
      <c r="M52" s="22">
        <f>SUM(M9:$M$51)</f>
        <v>2772724997427</v>
      </c>
      <c r="N52" s="21"/>
      <c r="O52" s="22">
        <f>SUM(O9:$O$51)</f>
        <v>2387814200988</v>
      </c>
      <c r="P52" s="21"/>
      <c r="Q52" s="22">
        <f>SUM(Q9:$Q$51)</f>
        <v>384910796439</v>
      </c>
    </row>
    <row r="53" spans="1:17" ht="18.75" thickTop="1" x14ac:dyDescent="0.4">
      <c r="C53" s="12"/>
      <c r="E53" s="12"/>
      <c r="G53" s="12"/>
      <c r="I53" s="12"/>
      <c r="K53" s="12"/>
      <c r="M53" s="12"/>
      <c r="O53" s="12"/>
      <c r="Q53" s="12"/>
    </row>
    <row r="54" spans="1:17" x14ac:dyDescent="0.4">
      <c r="Q54" s="19"/>
    </row>
    <row r="55" spans="1:17" ht="18" x14ac:dyDescent="0.4">
      <c r="A55" s="35" t="s">
        <v>166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7"/>
    </row>
    <row r="57" spans="1:17" x14ac:dyDescent="0.4">
      <c r="Q57" s="16"/>
    </row>
    <row r="59" spans="1:17" x14ac:dyDescent="0.4">
      <c r="Q59" s="16"/>
    </row>
  </sheetData>
  <mergeCells count="7">
    <mergeCell ref="A55:Q55"/>
    <mergeCell ref="A1:Q1"/>
    <mergeCell ref="A2:Q2"/>
    <mergeCell ref="A3:Q3"/>
    <mergeCell ref="A5:Q5"/>
    <mergeCell ref="C7:I7"/>
    <mergeCell ref="K7:Q7"/>
  </mergeCells>
  <pageMargins left="0.7" right="0.7" top="0.18" bottom="0.17" header="0.17" footer="0.17"/>
  <pageSetup paperSize="9" scale="61" fitToHeight="0" orientation="landscape" r:id="rId1"/>
  <rowBreaks count="1" manualBreakCount="1">
    <brk id="32" max="1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54"/>
  <sheetViews>
    <sheetView rightToLeft="1" topLeftCell="D34" workbookViewId="0">
      <selection activeCell="U48" sqref="U48"/>
    </sheetView>
  </sheetViews>
  <sheetFormatPr defaultRowHeight="17.25" x14ac:dyDescent="0.4"/>
  <cols>
    <col min="1" max="1" width="21.285156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0.710937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8" width="1.42578125" style="1" customWidth="1"/>
    <col min="19" max="19" width="17" style="1" customWidth="1"/>
    <col min="20" max="20" width="1.42578125" style="1" customWidth="1"/>
    <col min="21" max="21" width="10.7109375" style="1" customWidth="1"/>
    <col min="22" max="16384" width="9.140625" style="1"/>
  </cols>
  <sheetData>
    <row r="1" spans="1:21" ht="20.100000000000001" customHeight="1" x14ac:dyDescent="0.4">
      <c r="A1" s="33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1" ht="20.100000000000001" customHeight="1" x14ac:dyDescent="0.4">
      <c r="A2" s="33" t="s">
        <v>117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ht="20.100000000000001" customHeight="1" x14ac:dyDescent="0.4">
      <c r="A3" s="33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5" spans="1:21" ht="18.75" x14ac:dyDescent="0.4">
      <c r="A5" s="34" t="s">
        <v>169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</row>
    <row r="7" spans="1:21" ht="18.75" x14ac:dyDescent="0.4">
      <c r="C7" s="28" t="s">
        <v>133</v>
      </c>
      <c r="D7" s="29"/>
      <c r="E7" s="29"/>
      <c r="F7" s="29"/>
      <c r="G7" s="29"/>
      <c r="H7" s="29"/>
      <c r="I7" s="29"/>
      <c r="J7" s="29"/>
      <c r="K7" s="29"/>
      <c r="M7" s="28" t="s">
        <v>7</v>
      </c>
      <c r="N7" s="29"/>
      <c r="O7" s="29"/>
      <c r="P7" s="29"/>
      <c r="Q7" s="29"/>
      <c r="R7" s="29"/>
      <c r="S7" s="29"/>
      <c r="T7" s="29"/>
      <c r="U7" s="29"/>
    </row>
    <row r="8" spans="1:21" ht="37.5" x14ac:dyDescent="0.4">
      <c r="A8" s="3" t="s">
        <v>170</v>
      </c>
      <c r="C8" s="13" t="s">
        <v>131</v>
      </c>
      <c r="E8" s="13" t="s">
        <v>171</v>
      </c>
      <c r="G8" s="13" t="s">
        <v>172</v>
      </c>
      <c r="I8" s="13" t="s">
        <v>173</v>
      </c>
      <c r="K8" s="13" t="s">
        <v>174</v>
      </c>
      <c r="M8" s="13" t="s">
        <v>131</v>
      </c>
      <c r="O8" s="13" t="s">
        <v>171</v>
      </c>
      <c r="Q8" s="13" t="s">
        <v>172</v>
      </c>
      <c r="S8" s="13" t="s">
        <v>173</v>
      </c>
      <c r="U8" s="13" t="s">
        <v>174</v>
      </c>
    </row>
    <row r="9" spans="1:21" ht="18" x14ac:dyDescent="0.4">
      <c r="A9" s="5" t="s">
        <v>17</v>
      </c>
      <c r="C9" s="15">
        <v>0</v>
      </c>
      <c r="D9" s="16"/>
      <c r="E9" s="15">
        <v>-2804605933</v>
      </c>
      <c r="F9" s="16"/>
      <c r="G9" s="15">
        <v>0</v>
      </c>
      <c r="H9" s="16"/>
      <c r="I9" s="15">
        <v>-2804605933</v>
      </c>
      <c r="K9" s="9">
        <v>9.6141098765963832E-3</v>
      </c>
      <c r="M9" s="15">
        <v>0</v>
      </c>
      <c r="N9" s="16"/>
      <c r="O9" s="15">
        <v>-2546312697</v>
      </c>
      <c r="P9" s="16"/>
      <c r="Q9" s="15">
        <v>0</v>
      </c>
      <c r="R9" s="16"/>
      <c r="S9" s="15">
        <v>-2546312697</v>
      </c>
      <c r="U9" s="9">
        <v>-4.2327466594139305E-3</v>
      </c>
    </row>
    <row r="10" spans="1:21" ht="18" x14ac:dyDescent="0.4">
      <c r="A10" s="5" t="s">
        <v>175</v>
      </c>
      <c r="C10" s="15">
        <v>0</v>
      </c>
      <c r="D10" s="16"/>
      <c r="E10" s="15">
        <v>-70531422611</v>
      </c>
      <c r="F10" s="16"/>
      <c r="G10" s="15">
        <v>6207758258</v>
      </c>
      <c r="H10" s="16"/>
      <c r="I10" s="15">
        <v>-64323664353</v>
      </c>
      <c r="K10" s="9">
        <v>0.22049970353359016</v>
      </c>
      <c r="M10" s="15">
        <v>0</v>
      </c>
      <c r="N10" s="16"/>
      <c r="O10" s="15">
        <v>1580148764</v>
      </c>
      <c r="P10" s="16"/>
      <c r="Q10" s="15">
        <v>8684186673</v>
      </c>
      <c r="R10" s="16"/>
      <c r="S10" s="15">
        <v>10264335437</v>
      </c>
      <c r="U10" s="9">
        <v>1.7062449393294519E-2</v>
      </c>
    </row>
    <row r="11" spans="1:21" ht="18" x14ac:dyDescent="0.4">
      <c r="A11" s="5" t="s">
        <v>20</v>
      </c>
      <c r="C11" s="15">
        <v>0</v>
      </c>
      <c r="D11" s="16"/>
      <c r="E11" s="15">
        <v>-11326098189</v>
      </c>
      <c r="F11" s="16"/>
      <c r="G11" s="15">
        <v>0</v>
      </c>
      <c r="H11" s="16"/>
      <c r="I11" s="15">
        <v>-11326098189</v>
      </c>
      <c r="K11" s="9">
        <v>3.882554450196455E-2</v>
      </c>
      <c r="M11" s="15">
        <v>0</v>
      </c>
      <c r="N11" s="16"/>
      <c r="O11" s="15">
        <v>-641366309</v>
      </c>
      <c r="P11" s="16"/>
      <c r="Q11" s="15">
        <v>1201853286</v>
      </c>
      <c r="R11" s="16"/>
      <c r="S11" s="15">
        <v>560486977</v>
      </c>
      <c r="U11" s="9">
        <v>9.3169993706462774E-4</v>
      </c>
    </row>
    <row r="12" spans="1:21" ht="36" x14ac:dyDescent="0.4">
      <c r="A12" s="5" t="s">
        <v>22</v>
      </c>
      <c r="C12" s="15">
        <v>0</v>
      </c>
      <c r="D12" s="16"/>
      <c r="E12" s="15">
        <v>57212792</v>
      </c>
      <c r="F12" s="16"/>
      <c r="G12" s="15">
        <v>0</v>
      </c>
      <c r="H12" s="16"/>
      <c r="I12" s="15">
        <v>57212792</v>
      </c>
      <c r="K12" s="9">
        <v>-1.9612383406979498E-4</v>
      </c>
      <c r="M12" s="15">
        <v>0</v>
      </c>
      <c r="N12" s="16"/>
      <c r="O12" s="15">
        <v>57212792</v>
      </c>
      <c r="P12" s="16"/>
      <c r="Q12" s="15">
        <v>0</v>
      </c>
      <c r="R12" s="16"/>
      <c r="S12" s="15">
        <v>57212792</v>
      </c>
      <c r="U12" s="9">
        <v>9.5105072719096619E-5</v>
      </c>
    </row>
    <row r="13" spans="1:21" ht="18" x14ac:dyDescent="0.4">
      <c r="A13" s="5" t="s">
        <v>176</v>
      </c>
      <c r="C13" s="15">
        <v>0</v>
      </c>
      <c r="D13" s="16"/>
      <c r="E13" s="15">
        <v>183077</v>
      </c>
      <c r="F13" s="16"/>
      <c r="G13" s="15">
        <v>0</v>
      </c>
      <c r="H13" s="16"/>
      <c r="I13" s="15">
        <v>183077</v>
      </c>
      <c r="K13" s="9">
        <v>-6.2758278201133515E-7</v>
      </c>
      <c r="M13" s="15">
        <v>0</v>
      </c>
      <c r="N13" s="16"/>
      <c r="O13" s="15">
        <v>183077</v>
      </c>
      <c r="P13" s="16"/>
      <c r="Q13" s="15">
        <v>0</v>
      </c>
      <c r="R13" s="16"/>
      <c r="S13" s="15">
        <v>183077</v>
      </c>
      <c r="U13" s="9">
        <v>3.0432969253089507E-7</v>
      </c>
    </row>
    <row r="14" spans="1:21" ht="18" x14ac:dyDescent="0.4">
      <c r="A14" s="5" t="s">
        <v>24</v>
      </c>
      <c r="C14" s="15">
        <v>0</v>
      </c>
      <c r="D14" s="16"/>
      <c r="E14" s="15">
        <v>2141267274</v>
      </c>
      <c r="F14" s="16"/>
      <c r="G14" s="15">
        <v>0</v>
      </c>
      <c r="H14" s="16"/>
      <c r="I14" s="15">
        <v>2141267274</v>
      </c>
      <c r="K14" s="9">
        <v>-7.3402037003378242E-3</v>
      </c>
      <c r="M14" s="15">
        <v>0</v>
      </c>
      <c r="N14" s="16"/>
      <c r="O14" s="15">
        <v>18349013416</v>
      </c>
      <c r="P14" s="16"/>
      <c r="Q14" s="15">
        <v>720730048</v>
      </c>
      <c r="R14" s="16"/>
      <c r="S14" s="15">
        <v>19069743464</v>
      </c>
      <c r="U14" s="9">
        <v>3.1699717414214595E-2</v>
      </c>
    </row>
    <row r="15" spans="1:21" ht="18" x14ac:dyDescent="0.4">
      <c r="A15" s="5" t="s">
        <v>27</v>
      </c>
      <c r="C15" s="15">
        <v>0</v>
      </c>
      <c r="D15" s="16"/>
      <c r="E15" s="15">
        <v>-5233685179</v>
      </c>
      <c r="F15" s="16"/>
      <c r="G15" s="15">
        <v>0</v>
      </c>
      <c r="H15" s="16"/>
      <c r="I15" s="15">
        <v>-5233685179</v>
      </c>
      <c r="K15" s="9">
        <v>1.7940924883018142E-2</v>
      </c>
      <c r="M15" s="15">
        <v>7436829450</v>
      </c>
      <c r="N15" s="16"/>
      <c r="O15" s="15">
        <v>11644949522</v>
      </c>
      <c r="P15" s="16"/>
      <c r="Q15" s="15">
        <v>0</v>
      </c>
      <c r="R15" s="16"/>
      <c r="S15" s="15">
        <v>19081778972</v>
      </c>
      <c r="U15" s="9">
        <v>3.1719724091454737E-2</v>
      </c>
    </row>
    <row r="16" spans="1:21" ht="18" x14ac:dyDescent="0.4">
      <c r="A16" s="5" t="s">
        <v>28</v>
      </c>
      <c r="C16" s="15">
        <v>0</v>
      </c>
      <c r="D16" s="16"/>
      <c r="E16" s="15">
        <v>-2673994500</v>
      </c>
      <c r="F16" s="16"/>
      <c r="G16" s="15">
        <v>0</v>
      </c>
      <c r="H16" s="16"/>
      <c r="I16" s="15">
        <v>-2673994500</v>
      </c>
      <c r="K16" s="9">
        <v>9.1663775755174547E-3</v>
      </c>
      <c r="M16" s="15">
        <v>0</v>
      </c>
      <c r="N16" s="16"/>
      <c r="O16" s="15">
        <v>7097517000</v>
      </c>
      <c r="P16" s="16"/>
      <c r="Q16" s="15">
        <v>0</v>
      </c>
      <c r="R16" s="16"/>
      <c r="S16" s="15">
        <v>7097517000</v>
      </c>
      <c r="U16" s="9">
        <v>1.1798233346312212E-2</v>
      </c>
    </row>
    <row r="17" spans="1:21" ht="18" x14ac:dyDescent="0.4">
      <c r="A17" s="5" t="s">
        <v>29</v>
      </c>
      <c r="C17" s="15">
        <v>0</v>
      </c>
      <c r="D17" s="16"/>
      <c r="E17" s="15">
        <v>-2892685500</v>
      </c>
      <c r="F17" s="16"/>
      <c r="G17" s="15">
        <v>0</v>
      </c>
      <c r="H17" s="16"/>
      <c r="I17" s="15">
        <v>-2892685500</v>
      </c>
      <c r="K17" s="9">
        <v>9.9160441430318925E-3</v>
      </c>
      <c r="M17" s="15">
        <v>0</v>
      </c>
      <c r="N17" s="16"/>
      <c r="O17" s="15">
        <v>-324764482</v>
      </c>
      <c r="P17" s="16"/>
      <c r="Q17" s="15">
        <v>0</v>
      </c>
      <c r="R17" s="16"/>
      <c r="S17" s="15">
        <v>-324764482</v>
      </c>
      <c r="U17" s="9">
        <v>-5.3985740946167684E-4</v>
      </c>
    </row>
    <row r="18" spans="1:21" ht="18" x14ac:dyDescent="0.4">
      <c r="A18" s="5" t="s">
        <v>31</v>
      </c>
      <c r="C18" s="15">
        <v>0</v>
      </c>
      <c r="D18" s="16"/>
      <c r="E18" s="15">
        <v>-14052884850</v>
      </c>
      <c r="F18" s="16"/>
      <c r="G18" s="15">
        <v>0</v>
      </c>
      <c r="H18" s="16"/>
      <c r="I18" s="15">
        <v>-14052884850</v>
      </c>
      <c r="K18" s="9">
        <v>4.8172892113416452E-2</v>
      </c>
      <c r="M18" s="15">
        <v>0</v>
      </c>
      <c r="N18" s="16"/>
      <c r="O18" s="15">
        <v>80385255018</v>
      </c>
      <c r="P18" s="16"/>
      <c r="Q18" s="15">
        <v>0</v>
      </c>
      <c r="R18" s="16"/>
      <c r="S18" s="15">
        <v>80385255018</v>
      </c>
      <c r="U18" s="9">
        <v>0.13362475867337531</v>
      </c>
    </row>
    <row r="19" spans="1:21" ht="18" x14ac:dyDescent="0.4">
      <c r="A19" s="5" t="s">
        <v>32</v>
      </c>
      <c r="C19" s="15">
        <v>0</v>
      </c>
      <c r="D19" s="16"/>
      <c r="E19" s="15">
        <v>-38597920960</v>
      </c>
      <c r="F19" s="16"/>
      <c r="G19" s="15">
        <v>19155105158</v>
      </c>
      <c r="H19" s="16"/>
      <c r="I19" s="15">
        <v>-19442815802</v>
      </c>
      <c r="K19" s="9">
        <v>6.6649423090574506E-2</v>
      </c>
      <c r="M19" s="15">
        <v>0</v>
      </c>
      <c r="N19" s="16"/>
      <c r="O19" s="15">
        <v>46363532540</v>
      </c>
      <c r="P19" s="16"/>
      <c r="Q19" s="15">
        <v>19155105158</v>
      </c>
      <c r="R19" s="16"/>
      <c r="S19" s="15">
        <v>65518637698</v>
      </c>
      <c r="U19" s="9">
        <v>0.10891191611002721</v>
      </c>
    </row>
    <row r="20" spans="1:21" ht="18" x14ac:dyDescent="0.4">
      <c r="A20" s="5" t="s">
        <v>33</v>
      </c>
      <c r="C20" s="15">
        <v>0</v>
      </c>
      <c r="D20" s="16"/>
      <c r="E20" s="15">
        <v>-2449339200</v>
      </c>
      <c r="F20" s="16"/>
      <c r="G20" s="15">
        <v>0</v>
      </c>
      <c r="H20" s="16"/>
      <c r="I20" s="15">
        <v>-2449339200</v>
      </c>
      <c r="K20" s="9">
        <v>8.3962655561617121E-3</v>
      </c>
      <c r="M20" s="15">
        <v>0</v>
      </c>
      <c r="N20" s="16"/>
      <c r="O20" s="15">
        <v>6441444000</v>
      </c>
      <c r="P20" s="16"/>
      <c r="Q20" s="15">
        <v>0</v>
      </c>
      <c r="R20" s="16"/>
      <c r="S20" s="15">
        <v>6441444000</v>
      </c>
      <c r="U20" s="9">
        <v>1.0707640347913603E-2</v>
      </c>
    </row>
    <row r="21" spans="1:21" ht="18" x14ac:dyDescent="0.4">
      <c r="A21" s="5" t="s">
        <v>34</v>
      </c>
      <c r="C21" s="15">
        <v>0</v>
      </c>
      <c r="D21" s="16"/>
      <c r="E21" s="15">
        <v>-14121971324</v>
      </c>
      <c r="F21" s="16"/>
      <c r="G21" s="15">
        <v>12850700519</v>
      </c>
      <c r="H21" s="16"/>
      <c r="I21" s="15">
        <v>-1271270805</v>
      </c>
      <c r="K21" s="9">
        <v>4.3578803918115847E-3</v>
      </c>
      <c r="M21" s="15">
        <v>0</v>
      </c>
      <c r="N21" s="16"/>
      <c r="O21" s="15">
        <v>0</v>
      </c>
      <c r="P21" s="16"/>
      <c r="Q21" s="15">
        <v>20190078286</v>
      </c>
      <c r="R21" s="16"/>
      <c r="S21" s="15">
        <v>20190078286</v>
      </c>
      <c r="U21" s="9">
        <v>3.3562054856443362E-2</v>
      </c>
    </row>
    <row r="22" spans="1:21" ht="18" x14ac:dyDescent="0.4">
      <c r="A22" s="5" t="s">
        <v>35</v>
      </c>
      <c r="C22" s="15">
        <v>0</v>
      </c>
      <c r="D22" s="16"/>
      <c r="E22" s="15">
        <v>-4276883493</v>
      </c>
      <c r="F22" s="16"/>
      <c r="G22" s="15">
        <v>0</v>
      </c>
      <c r="H22" s="16"/>
      <c r="I22" s="15">
        <v>-4276883493</v>
      </c>
      <c r="K22" s="9">
        <v>1.4661035743841642E-2</v>
      </c>
      <c r="M22" s="15">
        <v>0</v>
      </c>
      <c r="N22" s="16"/>
      <c r="O22" s="15">
        <v>-1631718597</v>
      </c>
      <c r="P22" s="16"/>
      <c r="Q22" s="15">
        <v>0</v>
      </c>
      <c r="R22" s="16"/>
      <c r="S22" s="15">
        <v>-1631718597</v>
      </c>
      <c r="U22" s="9">
        <v>-2.7124129132657486E-3</v>
      </c>
    </row>
    <row r="23" spans="1:21" ht="18" x14ac:dyDescent="0.4">
      <c r="A23" s="5" t="s">
        <v>36</v>
      </c>
      <c r="C23" s="15">
        <v>0</v>
      </c>
      <c r="D23" s="16"/>
      <c r="E23" s="15">
        <v>6208504950</v>
      </c>
      <c r="F23" s="16"/>
      <c r="G23" s="15">
        <v>1886787740</v>
      </c>
      <c r="H23" s="16"/>
      <c r="I23" s="15">
        <v>8095292690</v>
      </c>
      <c r="K23" s="9">
        <v>-2.7750434558061497E-2</v>
      </c>
      <c r="M23" s="15">
        <v>0</v>
      </c>
      <c r="N23" s="16"/>
      <c r="O23" s="15">
        <v>10753301550</v>
      </c>
      <c r="P23" s="16"/>
      <c r="Q23" s="15">
        <v>1886787740</v>
      </c>
      <c r="R23" s="16"/>
      <c r="S23" s="15">
        <v>12640089290</v>
      </c>
      <c r="U23" s="9">
        <v>2.1011675345285096E-2</v>
      </c>
    </row>
    <row r="24" spans="1:21" ht="18" x14ac:dyDescent="0.4">
      <c r="A24" s="5" t="s">
        <v>37</v>
      </c>
      <c r="C24" s="15">
        <v>0</v>
      </c>
      <c r="D24" s="16"/>
      <c r="E24" s="15">
        <v>-17627819560</v>
      </c>
      <c r="F24" s="16"/>
      <c r="G24" s="15">
        <v>0</v>
      </c>
      <c r="H24" s="16"/>
      <c r="I24" s="15">
        <v>-17627819560</v>
      </c>
      <c r="K24" s="9">
        <v>6.0427667267098702E-2</v>
      </c>
      <c r="M24" s="15">
        <v>0</v>
      </c>
      <c r="N24" s="16"/>
      <c r="O24" s="15">
        <v>17710655167</v>
      </c>
      <c r="P24" s="16"/>
      <c r="Q24" s="15">
        <v>0</v>
      </c>
      <c r="R24" s="16"/>
      <c r="S24" s="15">
        <v>17710655167</v>
      </c>
      <c r="U24" s="9">
        <v>2.9440499033159914E-2</v>
      </c>
    </row>
    <row r="25" spans="1:21" ht="18" x14ac:dyDescent="0.4">
      <c r="A25" s="5" t="s">
        <v>39</v>
      </c>
      <c r="C25" s="15">
        <v>0</v>
      </c>
      <c r="D25" s="16"/>
      <c r="E25" s="15">
        <v>-7750607850</v>
      </c>
      <c r="F25" s="16"/>
      <c r="G25" s="15">
        <v>0</v>
      </c>
      <c r="H25" s="16"/>
      <c r="I25" s="15">
        <v>-7750607850</v>
      </c>
      <c r="K25" s="9">
        <v>2.6568864667773084E-2</v>
      </c>
      <c r="M25" s="15">
        <v>0</v>
      </c>
      <c r="N25" s="16"/>
      <c r="O25" s="15">
        <v>19410814350</v>
      </c>
      <c r="P25" s="16"/>
      <c r="Q25" s="15">
        <v>3734681600</v>
      </c>
      <c r="R25" s="16"/>
      <c r="S25" s="15">
        <v>23145495950</v>
      </c>
      <c r="U25" s="9">
        <v>3.847485847997606E-2</v>
      </c>
    </row>
    <row r="26" spans="1:21" ht="18" x14ac:dyDescent="0.4">
      <c r="A26" s="5" t="s">
        <v>40</v>
      </c>
      <c r="C26" s="15">
        <v>0</v>
      </c>
      <c r="D26" s="16"/>
      <c r="E26" s="15">
        <v>-22243111313</v>
      </c>
      <c r="F26" s="16"/>
      <c r="G26" s="15">
        <v>0</v>
      </c>
      <c r="H26" s="16"/>
      <c r="I26" s="15">
        <v>-22243111313</v>
      </c>
      <c r="K26" s="9">
        <v>7.6248756962372891E-2</v>
      </c>
      <c r="M26" s="15">
        <v>0</v>
      </c>
      <c r="N26" s="16"/>
      <c r="O26" s="15">
        <v>2200081161</v>
      </c>
      <c r="P26" s="16"/>
      <c r="Q26" s="15">
        <v>11565722395</v>
      </c>
      <c r="R26" s="16"/>
      <c r="S26" s="15">
        <v>13765803556</v>
      </c>
      <c r="U26" s="9">
        <v>2.2882955060647605E-2</v>
      </c>
    </row>
    <row r="27" spans="1:21" ht="18" x14ac:dyDescent="0.4">
      <c r="A27" s="5" t="s">
        <v>41</v>
      </c>
      <c r="C27" s="15">
        <v>0</v>
      </c>
      <c r="D27" s="16"/>
      <c r="E27" s="15">
        <v>-934424961</v>
      </c>
      <c r="F27" s="16"/>
      <c r="G27" s="15">
        <v>1303591557</v>
      </c>
      <c r="H27" s="16"/>
      <c r="I27" s="15">
        <v>369166596</v>
      </c>
      <c r="K27" s="9">
        <v>-1.265492657970879E-3</v>
      </c>
      <c r="M27" s="15">
        <v>0</v>
      </c>
      <c r="N27" s="16"/>
      <c r="O27" s="15">
        <v>68636244176</v>
      </c>
      <c r="P27" s="16"/>
      <c r="Q27" s="15">
        <v>1303591557</v>
      </c>
      <c r="R27" s="16"/>
      <c r="S27" s="15">
        <v>69939835733</v>
      </c>
      <c r="U27" s="9">
        <v>0.1162612928127793</v>
      </c>
    </row>
    <row r="28" spans="1:21" ht="18" x14ac:dyDescent="0.4">
      <c r="A28" s="5" t="s">
        <v>42</v>
      </c>
      <c r="C28" s="15">
        <v>0</v>
      </c>
      <c r="D28" s="16"/>
      <c r="E28" s="15">
        <v>-10661077079</v>
      </c>
      <c r="F28" s="16"/>
      <c r="G28" s="15">
        <v>0</v>
      </c>
      <c r="H28" s="16"/>
      <c r="I28" s="15">
        <v>-10661077079</v>
      </c>
      <c r="K28" s="9">
        <v>3.6545870931226195E-2</v>
      </c>
      <c r="M28" s="15">
        <v>0</v>
      </c>
      <c r="N28" s="16"/>
      <c r="O28" s="15">
        <v>9242057314</v>
      </c>
      <c r="P28" s="16"/>
      <c r="Q28" s="15">
        <v>22208163479</v>
      </c>
      <c r="R28" s="16"/>
      <c r="S28" s="15">
        <v>31450220793</v>
      </c>
      <c r="U28" s="9">
        <v>5.2279838668770257E-2</v>
      </c>
    </row>
    <row r="29" spans="1:21" ht="18" x14ac:dyDescent="0.4">
      <c r="A29" s="5" t="s">
        <v>43</v>
      </c>
      <c r="C29" s="15">
        <v>0</v>
      </c>
      <c r="D29" s="16"/>
      <c r="E29" s="15">
        <v>71102207</v>
      </c>
      <c r="F29" s="16"/>
      <c r="G29" s="15">
        <v>0</v>
      </c>
      <c r="H29" s="16"/>
      <c r="I29" s="15">
        <v>71102207</v>
      </c>
      <c r="K29" s="9">
        <v>-2.4373635615727713E-4</v>
      </c>
      <c r="M29" s="15">
        <v>0</v>
      </c>
      <c r="N29" s="16"/>
      <c r="O29" s="15">
        <v>71102207</v>
      </c>
      <c r="P29" s="16"/>
      <c r="Q29" s="15">
        <v>0</v>
      </c>
      <c r="R29" s="16"/>
      <c r="S29" s="15">
        <v>71102207</v>
      </c>
      <c r="U29" s="9">
        <v>1.1819350762017105E-4</v>
      </c>
    </row>
    <row r="30" spans="1:21" ht="18" x14ac:dyDescent="0.4">
      <c r="A30" s="5" t="s">
        <v>44</v>
      </c>
      <c r="C30" s="15">
        <v>0</v>
      </c>
      <c r="D30" s="16"/>
      <c r="E30" s="15">
        <v>-6827930640</v>
      </c>
      <c r="F30" s="16"/>
      <c r="G30" s="15">
        <v>0</v>
      </c>
      <c r="H30" s="16"/>
      <c r="I30" s="15">
        <v>-6827930640</v>
      </c>
      <c r="K30" s="9">
        <v>2.3405953267923527E-2</v>
      </c>
      <c r="M30" s="15">
        <v>0</v>
      </c>
      <c r="N30" s="16"/>
      <c r="O30" s="15">
        <v>1755889920</v>
      </c>
      <c r="P30" s="16"/>
      <c r="Q30" s="15">
        <v>0</v>
      </c>
      <c r="R30" s="16"/>
      <c r="S30" s="15">
        <v>1755889920</v>
      </c>
      <c r="U30" s="9">
        <v>2.9188234429868192E-3</v>
      </c>
    </row>
    <row r="31" spans="1:21" ht="18" x14ac:dyDescent="0.4">
      <c r="A31" s="5" t="s">
        <v>46</v>
      </c>
      <c r="C31" s="15">
        <v>0</v>
      </c>
      <c r="D31" s="16"/>
      <c r="E31" s="15">
        <v>897361428</v>
      </c>
      <c r="F31" s="16"/>
      <c r="G31" s="15">
        <v>0</v>
      </c>
      <c r="H31" s="16"/>
      <c r="I31" s="15">
        <v>897361428</v>
      </c>
      <c r="K31" s="9">
        <v>-3.0761296146097237E-3</v>
      </c>
      <c r="M31" s="15">
        <v>0</v>
      </c>
      <c r="N31" s="16"/>
      <c r="O31" s="15">
        <v>897361428</v>
      </c>
      <c r="P31" s="16"/>
      <c r="Q31" s="15">
        <v>22495955348</v>
      </c>
      <c r="R31" s="16"/>
      <c r="S31" s="15">
        <v>23393316776</v>
      </c>
      <c r="U31" s="9">
        <v>3.8886812115765002E-2</v>
      </c>
    </row>
    <row r="32" spans="1:21" ht="18" x14ac:dyDescent="0.4">
      <c r="A32" s="5" t="s">
        <v>47</v>
      </c>
      <c r="C32" s="15">
        <v>0</v>
      </c>
      <c r="D32" s="16"/>
      <c r="E32" s="15">
        <v>-14117317665</v>
      </c>
      <c r="F32" s="16"/>
      <c r="G32" s="15">
        <v>-13383</v>
      </c>
      <c r="H32" s="16"/>
      <c r="I32" s="15">
        <v>-14117331048</v>
      </c>
      <c r="K32" s="9">
        <v>4.8393811858829003E-2</v>
      </c>
      <c r="M32" s="15">
        <v>0</v>
      </c>
      <c r="N32" s="16"/>
      <c r="O32" s="15">
        <v>475703629</v>
      </c>
      <c r="P32" s="16"/>
      <c r="Q32" s="15">
        <v>-13383</v>
      </c>
      <c r="R32" s="16"/>
      <c r="S32" s="15">
        <v>475690246</v>
      </c>
      <c r="U32" s="9">
        <v>7.9074196269944249E-4</v>
      </c>
    </row>
    <row r="33" spans="1:21" ht="18" x14ac:dyDescent="0.4">
      <c r="A33" s="5" t="s">
        <v>48</v>
      </c>
      <c r="C33" s="15">
        <v>0</v>
      </c>
      <c r="D33" s="16"/>
      <c r="E33" s="15">
        <v>-2108187186</v>
      </c>
      <c r="F33" s="16"/>
      <c r="G33" s="15">
        <v>0</v>
      </c>
      <c r="H33" s="16"/>
      <c r="I33" s="15">
        <v>-2108187186</v>
      </c>
      <c r="K33" s="9">
        <v>7.2268060935591471E-3</v>
      </c>
      <c r="M33" s="15">
        <v>0</v>
      </c>
      <c r="N33" s="16"/>
      <c r="O33" s="15">
        <v>5924368711</v>
      </c>
      <c r="P33" s="16"/>
      <c r="Q33" s="15">
        <v>0</v>
      </c>
      <c r="R33" s="16"/>
      <c r="S33" s="15">
        <v>5924368711</v>
      </c>
      <c r="U33" s="9">
        <v>9.8481038484259913E-3</v>
      </c>
    </row>
    <row r="34" spans="1:21" ht="18" x14ac:dyDescent="0.4">
      <c r="A34" s="5" t="s">
        <v>49</v>
      </c>
      <c r="C34" s="15">
        <v>0</v>
      </c>
      <c r="D34" s="16"/>
      <c r="E34" s="15">
        <v>-4547778750</v>
      </c>
      <c r="F34" s="16"/>
      <c r="G34" s="15">
        <v>0</v>
      </c>
      <c r="H34" s="16"/>
      <c r="I34" s="15">
        <v>-4547778750</v>
      </c>
      <c r="K34" s="9">
        <v>1.5589657028993439E-2</v>
      </c>
      <c r="M34" s="15">
        <v>0</v>
      </c>
      <c r="N34" s="16"/>
      <c r="O34" s="15">
        <v>-268393500</v>
      </c>
      <c r="P34" s="16"/>
      <c r="Q34" s="15">
        <v>0</v>
      </c>
      <c r="R34" s="16"/>
      <c r="S34" s="15">
        <v>-268393500</v>
      </c>
      <c r="U34" s="9">
        <v>-4.4615168116306681E-4</v>
      </c>
    </row>
    <row r="35" spans="1:21" ht="18" x14ac:dyDescent="0.4">
      <c r="A35" s="5" t="s">
        <v>50</v>
      </c>
      <c r="C35" s="15">
        <v>0</v>
      </c>
      <c r="D35" s="16"/>
      <c r="E35" s="15">
        <v>-20342472245</v>
      </c>
      <c r="F35" s="16"/>
      <c r="G35" s="15">
        <v>9837459079</v>
      </c>
      <c r="H35" s="16"/>
      <c r="I35" s="15">
        <v>-10505013166</v>
      </c>
      <c r="K35" s="9">
        <v>3.6010888248026694E-2</v>
      </c>
      <c r="M35" s="15">
        <v>0</v>
      </c>
      <c r="N35" s="16"/>
      <c r="O35" s="15">
        <v>23735935250</v>
      </c>
      <c r="P35" s="16"/>
      <c r="Q35" s="15">
        <v>15882055212</v>
      </c>
      <c r="R35" s="16"/>
      <c r="S35" s="15">
        <v>39617990462</v>
      </c>
      <c r="U35" s="9">
        <v>6.5857157676782949E-2</v>
      </c>
    </row>
    <row r="36" spans="1:21" ht="18" x14ac:dyDescent="0.4">
      <c r="A36" s="5" t="s">
        <v>177</v>
      </c>
      <c r="C36" s="15">
        <v>29580000000</v>
      </c>
      <c r="D36" s="16"/>
      <c r="E36" s="15">
        <v>-56380373783</v>
      </c>
      <c r="F36" s="16"/>
      <c r="G36" s="15">
        <v>-1098659458</v>
      </c>
      <c r="H36" s="16"/>
      <c r="I36" s="15">
        <v>-27899033241</v>
      </c>
      <c r="K36" s="9">
        <v>9.5637097488015937E-2</v>
      </c>
      <c r="M36" s="15">
        <v>29580000000</v>
      </c>
      <c r="N36" s="16"/>
      <c r="O36" s="15">
        <v>-14176986983</v>
      </c>
      <c r="P36" s="16"/>
      <c r="Q36" s="15">
        <v>-1098659458</v>
      </c>
      <c r="R36" s="16"/>
      <c r="S36" s="15">
        <v>14304353559</v>
      </c>
      <c r="U36" s="9">
        <v>2.3778189070520515E-2</v>
      </c>
    </row>
    <row r="37" spans="1:21" ht="18" x14ac:dyDescent="0.4">
      <c r="A37" s="5" t="s">
        <v>53</v>
      </c>
      <c r="C37" s="15">
        <v>0</v>
      </c>
      <c r="D37" s="16"/>
      <c r="E37" s="15">
        <v>-199190673</v>
      </c>
      <c r="F37" s="16"/>
      <c r="G37" s="15">
        <v>0</v>
      </c>
      <c r="H37" s="16"/>
      <c r="I37" s="15">
        <v>-199190673</v>
      </c>
      <c r="K37" s="9">
        <v>6.8281999766245968E-4</v>
      </c>
      <c r="M37" s="15">
        <v>0</v>
      </c>
      <c r="N37" s="16"/>
      <c r="O37" s="15">
        <v>283904899</v>
      </c>
      <c r="P37" s="16"/>
      <c r="Q37" s="15">
        <v>0</v>
      </c>
      <c r="R37" s="16"/>
      <c r="S37" s="15">
        <v>283904899</v>
      </c>
      <c r="U37" s="9">
        <v>4.719363471145191E-4</v>
      </c>
    </row>
    <row r="38" spans="1:21" ht="18" x14ac:dyDescent="0.4">
      <c r="A38" s="5" t="s">
        <v>178</v>
      </c>
      <c r="C38" s="15">
        <v>0</v>
      </c>
      <c r="D38" s="16"/>
      <c r="E38" s="15">
        <v>-20078100075</v>
      </c>
      <c r="F38" s="16"/>
      <c r="G38" s="15">
        <v>0</v>
      </c>
      <c r="H38" s="16"/>
      <c r="I38" s="15">
        <v>-20078100075</v>
      </c>
      <c r="K38" s="9">
        <v>6.8827159624477663E-2</v>
      </c>
      <c r="M38" s="15">
        <v>0</v>
      </c>
      <c r="N38" s="16"/>
      <c r="O38" s="15">
        <v>36305639547</v>
      </c>
      <c r="P38" s="16"/>
      <c r="Q38" s="15">
        <v>0</v>
      </c>
      <c r="R38" s="16"/>
      <c r="S38" s="15">
        <v>36305639547</v>
      </c>
      <c r="U38" s="9">
        <v>6.0351022359313375E-2</v>
      </c>
    </row>
    <row r="39" spans="1:21" ht="18" x14ac:dyDescent="0.4">
      <c r="A39" s="5" t="s">
        <v>54</v>
      </c>
      <c r="C39" s="15">
        <v>0</v>
      </c>
      <c r="D39" s="16"/>
      <c r="E39" s="15">
        <v>-16303975079</v>
      </c>
      <c r="F39" s="16"/>
      <c r="G39" s="15">
        <v>1684428405</v>
      </c>
      <c r="H39" s="16"/>
      <c r="I39" s="15">
        <v>-14619546674</v>
      </c>
      <c r="K39" s="9">
        <v>5.0115392831505221E-2</v>
      </c>
      <c r="M39" s="15">
        <v>0</v>
      </c>
      <c r="N39" s="16"/>
      <c r="O39" s="15">
        <v>-4018553575</v>
      </c>
      <c r="P39" s="16"/>
      <c r="Q39" s="15">
        <v>1684428405</v>
      </c>
      <c r="R39" s="16"/>
      <c r="S39" s="15">
        <v>-2334125170</v>
      </c>
      <c r="U39" s="9">
        <v>-3.8800264113718445E-3</v>
      </c>
    </row>
    <row r="40" spans="1:21" ht="18" x14ac:dyDescent="0.4">
      <c r="A40" s="5" t="s">
        <v>179</v>
      </c>
      <c r="C40" s="15">
        <v>0</v>
      </c>
      <c r="D40" s="16"/>
      <c r="E40" s="15">
        <v>-14728517186</v>
      </c>
      <c r="F40" s="16"/>
      <c r="G40" s="15">
        <v>13395610026</v>
      </c>
      <c r="H40" s="16"/>
      <c r="I40" s="15">
        <v>-1332907160</v>
      </c>
      <c r="K40" s="9">
        <v>4.5691680748298682E-3</v>
      </c>
      <c r="M40" s="15">
        <v>0</v>
      </c>
      <c r="N40" s="16"/>
      <c r="O40" s="15">
        <v>686107156</v>
      </c>
      <c r="P40" s="16"/>
      <c r="Q40" s="15">
        <v>18978265424</v>
      </c>
      <c r="R40" s="16"/>
      <c r="S40" s="15">
        <v>19664372580</v>
      </c>
      <c r="U40" s="9">
        <v>3.2688171977279308E-2</v>
      </c>
    </row>
    <row r="41" spans="1:21" ht="18" x14ac:dyDescent="0.4">
      <c r="A41" s="5" t="s">
        <v>57</v>
      </c>
      <c r="C41" s="15">
        <v>0</v>
      </c>
      <c r="D41" s="16"/>
      <c r="E41" s="15">
        <v>119878116</v>
      </c>
      <c r="F41" s="16"/>
      <c r="G41" s="15">
        <v>0</v>
      </c>
      <c r="H41" s="16"/>
      <c r="I41" s="15">
        <v>119878116</v>
      </c>
      <c r="K41" s="9">
        <v>-4.1093879374010686E-4</v>
      </c>
      <c r="M41" s="15">
        <v>0</v>
      </c>
      <c r="N41" s="16"/>
      <c r="O41" s="15">
        <v>22567677802</v>
      </c>
      <c r="P41" s="16"/>
      <c r="Q41" s="15">
        <v>0</v>
      </c>
      <c r="R41" s="16"/>
      <c r="S41" s="15">
        <v>22567677802</v>
      </c>
      <c r="U41" s="9">
        <v>3.7514348862057852E-2</v>
      </c>
    </row>
    <row r="42" spans="1:21" ht="18" x14ac:dyDescent="0.4">
      <c r="A42" s="5" t="s">
        <v>58</v>
      </c>
      <c r="C42" s="15">
        <v>0</v>
      </c>
      <c r="D42" s="16"/>
      <c r="E42" s="15">
        <v>-9142098150</v>
      </c>
      <c r="F42" s="16"/>
      <c r="G42" s="15">
        <v>0</v>
      </c>
      <c r="H42" s="16"/>
      <c r="I42" s="15">
        <v>-9142098150</v>
      </c>
      <c r="K42" s="9">
        <v>3.1338854090888969E-2</v>
      </c>
      <c r="M42" s="15">
        <v>0</v>
      </c>
      <c r="N42" s="16"/>
      <c r="O42" s="15">
        <v>11111737182</v>
      </c>
      <c r="P42" s="16"/>
      <c r="Q42" s="15">
        <v>980284371</v>
      </c>
      <c r="R42" s="16"/>
      <c r="S42" s="15">
        <v>12092021553</v>
      </c>
      <c r="U42" s="9">
        <v>2.0100619964831444E-2</v>
      </c>
    </row>
    <row r="43" spans="1:21" ht="18" x14ac:dyDescent="0.4">
      <c r="A43" s="5" t="s">
        <v>59</v>
      </c>
      <c r="C43" s="15">
        <v>0</v>
      </c>
      <c r="D43" s="16"/>
      <c r="E43" s="15">
        <v>-3101534848</v>
      </c>
      <c r="F43" s="16"/>
      <c r="G43" s="15">
        <v>0</v>
      </c>
      <c r="H43" s="16"/>
      <c r="I43" s="15">
        <v>-3101534848</v>
      </c>
      <c r="K43" s="9">
        <v>1.0631973805627923E-2</v>
      </c>
      <c r="M43" s="15">
        <v>0</v>
      </c>
      <c r="N43" s="16"/>
      <c r="O43" s="15">
        <v>2060888288</v>
      </c>
      <c r="P43" s="16"/>
      <c r="Q43" s="15">
        <v>28633552916</v>
      </c>
      <c r="R43" s="16"/>
      <c r="S43" s="15">
        <v>30694441204</v>
      </c>
      <c r="U43" s="9">
        <v>5.1023502974272883E-2</v>
      </c>
    </row>
    <row r="44" spans="1:21" ht="18" x14ac:dyDescent="0.4">
      <c r="A44" s="5" t="s">
        <v>161</v>
      </c>
      <c r="C44" s="15">
        <v>0</v>
      </c>
      <c r="D44" s="16"/>
      <c r="E44" s="15">
        <v>0</v>
      </c>
      <c r="F44" s="16"/>
      <c r="G44" s="15">
        <v>0</v>
      </c>
      <c r="H44" s="16"/>
      <c r="I44" s="15">
        <v>0</v>
      </c>
      <c r="K44" s="8">
        <v>0</v>
      </c>
      <c r="L44" s="4"/>
      <c r="M44" s="15">
        <v>0</v>
      </c>
      <c r="N44" s="16"/>
      <c r="O44" s="15">
        <v>0</v>
      </c>
      <c r="P44" s="16"/>
      <c r="Q44" s="15">
        <v>-680050925</v>
      </c>
      <c r="R44" s="16"/>
      <c r="S44" s="15">
        <v>-680050925</v>
      </c>
      <c r="U44" s="9">
        <v>-1.1304516073051272E-3</v>
      </c>
    </row>
    <row r="45" spans="1:21" ht="18" x14ac:dyDescent="0.4">
      <c r="A45" s="5" t="s">
        <v>25</v>
      </c>
      <c r="C45" s="15">
        <v>0</v>
      </c>
      <c r="D45" s="16"/>
      <c r="E45" s="15">
        <v>0</v>
      </c>
      <c r="F45" s="16"/>
      <c r="G45" s="15">
        <v>0</v>
      </c>
      <c r="H45" s="16"/>
      <c r="I45" s="15">
        <v>0</v>
      </c>
      <c r="K45" s="8">
        <v>0</v>
      </c>
      <c r="L45" s="4"/>
      <c r="M45" s="15">
        <v>0</v>
      </c>
      <c r="N45" s="16"/>
      <c r="O45" s="15">
        <v>-481750</v>
      </c>
      <c r="P45" s="16"/>
      <c r="Q45" s="15">
        <v>0</v>
      </c>
      <c r="R45" s="16"/>
      <c r="S45" s="15">
        <v>-481750</v>
      </c>
      <c r="U45" s="9">
        <v>-8.0081511810199369E-7</v>
      </c>
    </row>
    <row r="46" spans="1:21" ht="18" x14ac:dyDescent="0.4">
      <c r="A46" s="5" t="s">
        <v>26</v>
      </c>
      <c r="C46" s="15">
        <v>0</v>
      </c>
      <c r="D46" s="16"/>
      <c r="E46" s="15">
        <v>0</v>
      </c>
      <c r="F46" s="16"/>
      <c r="G46" s="15">
        <v>0</v>
      </c>
      <c r="H46" s="16"/>
      <c r="I46" s="15">
        <v>0</v>
      </c>
      <c r="K46" s="8">
        <v>0</v>
      </c>
      <c r="L46" s="4"/>
      <c r="M46" s="15">
        <v>0</v>
      </c>
      <c r="N46" s="16"/>
      <c r="O46" s="15">
        <v>-1721446088</v>
      </c>
      <c r="P46" s="16"/>
      <c r="Q46" s="15">
        <v>0</v>
      </c>
      <c r="R46" s="16"/>
      <c r="S46" s="15">
        <v>-1721446088</v>
      </c>
      <c r="U46" s="9">
        <v>-2.8615673114020445E-3</v>
      </c>
    </row>
    <row r="47" spans="1:21" ht="18" x14ac:dyDescent="0.4">
      <c r="A47" s="5" t="s">
        <v>162</v>
      </c>
      <c r="C47" s="15">
        <v>0</v>
      </c>
      <c r="D47" s="16"/>
      <c r="E47" s="15">
        <v>0</v>
      </c>
      <c r="F47" s="16"/>
      <c r="G47" s="15">
        <v>0</v>
      </c>
      <c r="H47" s="16"/>
      <c r="I47" s="15">
        <v>0</v>
      </c>
      <c r="K47" s="8">
        <v>0</v>
      </c>
      <c r="L47" s="4"/>
      <c r="M47" s="15">
        <v>0</v>
      </c>
      <c r="N47" s="16"/>
      <c r="O47" s="15">
        <v>0</v>
      </c>
      <c r="P47" s="16"/>
      <c r="Q47" s="15">
        <v>-160347307</v>
      </c>
      <c r="R47" s="16"/>
      <c r="S47" s="15">
        <v>-160347307</v>
      </c>
      <c r="U47" s="9">
        <v>-2.6654602510127999E-4</v>
      </c>
    </row>
    <row r="48" spans="1:21" ht="18" x14ac:dyDescent="0.4">
      <c r="A48" s="5" t="s">
        <v>163</v>
      </c>
      <c r="C48" s="15">
        <v>0</v>
      </c>
      <c r="D48" s="16"/>
      <c r="E48" s="15">
        <v>0</v>
      </c>
      <c r="F48" s="16"/>
      <c r="G48" s="15">
        <v>0</v>
      </c>
      <c r="H48" s="16"/>
      <c r="I48" s="15">
        <v>0</v>
      </c>
      <c r="K48" s="8">
        <v>0</v>
      </c>
      <c r="L48" s="4"/>
      <c r="M48" s="15">
        <v>0</v>
      </c>
      <c r="N48" s="16"/>
      <c r="O48" s="15">
        <v>0</v>
      </c>
      <c r="P48" s="16"/>
      <c r="Q48" s="15">
        <v>1848221590</v>
      </c>
      <c r="R48" s="16"/>
      <c r="S48" s="15">
        <v>1848221590</v>
      </c>
      <c r="U48" s="9">
        <v>3.072306779189423E-3</v>
      </c>
    </row>
    <row r="49" spans="1:21" ht="18" x14ac:dyDescent="0.4">
      <c r="A49" s="5" t="s">
        <v>141</v>
      </c>
      <c r="C49" s="15">
        <v>0</v>
      </c>
      <c r="D49" s="16"/>
      <c r="E49" s="15">
        <v>0</v>
      </c>
      <c r="F49" s="16"/>
      <c r="G49" s="15">
        <v>0</v>
      </c>
      <c r="H49" s="16"/>
      <c r="I49" s="15">
        <v>0</v>
      </c>
      <c r="K49" s="8">
        <v>0</v>
      </c>
      <c r="L49" s="4"/>
      <c r="M49" s="15">
        <v>367500000</v>
      </c>
      <c r="N49" s="16"/>
      <c r="O49" s="15">
        <v>0</v>
      </c>
      <c r="P49" s="16"/>
      <c r="Q49" s="15">
        <v>-1043900160</v>
      </c>
      <c r="R49" s="16"/>
      <c r="S49" s="15">
        <v>-676400160</v>
      </c>
      <c r="U49" s="9">
        <v>-1.1243829247838243E-3</v>
      </c>
    </row>
    <row r="50" spans="1:21" ht="18" x14ac:dyDescent="0.4">
      <c r="A50" s="5" t="s">
        <v>52</v>
      </c>
      <c r="C50" s="15">
        <v>0</v>
      </c>
      <c r="D50" s="16"/>
      <c r="E50" s="15">
        <v>0</v>
      </c>
      <c r="F50" s="16"/>
      <c r="G50" s="15">
        <v>0</v>
      </c>
      <c r="H50" s="16"/>
      <c r="I50" s="15">
        <v>0</v>
      </c>
      <c r="K50" s="8">
        <v>0</v>
      </c>
      <c r="L50" s="4"/>
      <c r="M50" s="15">
        <v>0</v>
      </c>
      <c r="N50" s="16"/>
      <c r="O50" s="15">
        <v>4492094554</v>
      </c>
      <c r="P50" s="16"/>
      <c r="Q50" s="15">
        <v>0</v>
      </c>
      <c r="R50" s="16"/>
      <c r="S50" s="15">
        <v>4492094554</v>
      </c>
      <c r="U50" s="9">
        <v>7.4672282943162071E-3</v>
      </c>
    </row>
    <row r="51" spans="1:21" ht="18" x14ac:dyDescent="0.4">
      <c r="A51" s="5" t="s">
        <v>164</v>
      </c>
      <c r="C51" s="15">
        <v>0</v>
      </c>
      <c r="D51" s="16"/>
      <c r="E51" s="15">
        <v>0</v>
      </c>
      <c r="F51" s="16"/>
      <c r="G51" s="15">
        <v>0</v>
      </c>
      <c r="H51" s="16"/>
      <c r="I51" s="15">
        <v>0</v>
      </c>
      <c r="K51" s="8">
        <v>0</v>
      </c>
      <c r="L51" s="4"/>
      <c r="M51" s="15">
        <v>0</v>
      </c>
      <c r="N51" s="16"/>
      <c r="O51" s="15">
        <v>0</v>
      </c>
      <c r="P51" s="16"/>
      <c r="Q51" s="15">
        <v>-357207724</v>
      </c>
      <c r="R51" s="16"/>
      <c r="S51" s="15">
        <v>-357207724</v>
      </c>
      <c r="U51" s="9">
        <v>-5.9378795159731052E-4</v>
      </c>
    </row>
    <row r="52" spans="1:21" ht="36" x14ac:dyDescent="0.4">
      <c r="A52" s="5" t="s">
        <v>165</v>
      </c>
      <c r="C52" s="15">
        <v>0</v>
      </c>
      <c r="D52" s="16"/>
      <c r="E52" s="15">
        <v>0</v>
      </c>
      <c r="F52" s="16"/>
      <c r="G52" s="15">
        <v>0</v>
      </c>
      <c r="H52" s="16"/>
      <c r="I52" s="15">
        <v>0</v>
      </c>
      <c r="K52" s="8">
        <v>0</v>
      </c>
      <c r="L52" s="4"/>
      <c r="M52" s="15">
        <v>0</v>
      </c>
      <c r="N52" s="16"/>
      <c r="O52" s="15">
        <v>0</v>
      </c>
      <c r="P52" s="16"/>
      <c r="Q52" s="15">
        <v>-4836523900</v>
      </c>
      <c r="R52" s="16"/>
      <c r="S52" s="15">
        <v>-4836523900</v>
      </c>
      <c r="U52" s="9">
        <v>-8.039774692644764E-3</v>
      </c>
    </row>
    <row r="53" spans="1:21" ht="18" x14ac:dyDescent="0.4">
      <c r="A53" s="10" t="s">
        <v>60</v>
      </c>
      <c r="C53" s="17">
        <f>SUM(C9:$C$52)</f>
        <v>29580000000</v>
      </c>
      <c r="D53" s="16"/>
      <c r="E53" s="17">
        <f>SUM(E9:$E$52)</f>
        <v>-386560498938</v>
      </c>
      <c r="F53" s="16"/>
      <c r="G53" s="17">
        <f>SUM(G9:$G$52)</f>
        <v>65222767901</v>
      </c>
      <c r="H53" s="16"/>
      <c r="I53" s="17">
        <f>SUM(I9:$I$52)</f>
        <v>-291757731037</v>
      </c>
      <c r="K53" s="11">
        <f>SUM(K9:$K$52)</f>
        <v>1.0001372565506061</v>
      </c>
      <c r="M53" s="17">
        <f>SUM(M9:$M$52)</f>
        <v>37384329450</v>
      </c>
      <c r="N53" s="16"/>
      <c r="O53" s="17">
        <f>SUM(O9:$O$52)</f>
        <v>384910796439</v>
      </c>
      <c r="P53" s="16"/>
      <c r="Q53" s="17">
        <f>SUM(Q9:$Q$52)</f>
        <v>172976960631</v>
      </c>
      <c r="R53" s="16"/>
      <c r="S53" s="17">
        <f>SUM(S9:$S$52)</f>
        <v>595272086520</v>
      </c>
      <c r="U53" s="11">
        <f>SUM(U9:$U$52)</f>
        <v>0.98952337575367755</v>
      </c>
    </row>
    <row r="54" spans="1:21" ht="18" x14ac:dyDescent="0.4">
      <c r="C54" s="12"/>
      <c r="E54" s="12"/>
      <c r="G54" s="12"/>
      <c r="I54" s="12"/>
      <c r="K54" s="12"/>
      <c r="M54" s="12"/>
      <c r="O54" s="12"/>
      <c r="Q54" s="12"/>
      <c r="S54" s="12"/>
      <c r="U54" s="12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10"/>
  <sheetViews>
    <sheetView rightToLeft="1" workbookViewId="0">
      <selection activeCell="G23" sqref="G23"/>
    </sheetView>
  </sheetViews>
  <sheetFormatPr defaultRowHeight="17.25" x14ac:dyDescent="0.4"/>
  <cols>
    <col min="1" max="1" width="21.285156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7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6384" width="9.140625" style="1"/>
  </cols>
  <sheetData>
    <row r="1" spans="1:17" ht="20.100000000000001" customHeight="1" x14ac:dyDescent="0.4">
      <c r="A1" s="33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20.100000000000001" customHeight="1" x14ac:dyDescent="0.4">
      <c r="A2" s="33" t="s">
        <v>117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0.100000000000001" customHeight="1" x14ac:dyDescent="0.4">
      <c r="A3" s="33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5" spans="1:17" ht="18.75" x14ac:dyDescent="0.4">
      <c r="A5" s="34" t="s">
        <v>180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7" spans="1:17" ht="18.75" x14ac:dyDescent="0.4">
      <c r="C7" s="28" t="s">
        <v>133</v>
      </c>
      <c r="D7" s="29"/>
      <c r="E7" s="29"/>
      <c r="F7" s="29"/>
      <c r="G7" s="29"/>
      <c r="H7" s="29"/>
      <c r="I7" s="29"/>
      <c r="J7" s="29"/>
      <c r="K7" s="29"/>
      <c r="M7" s="28" t="s">
        <v>7</v>
      </c>
      <c r="N7" s="29"/>
      <c r="O7" s="29"/>
      <c r="P7" s="29"/>
      <c r="Q7" s="29"/>
    </row>
    <row r="8" spans="1:17" ht="18.75" x14ac:dyDescent="0.4">
      <c r="C8" s="13" t="s">
        <v>181</v>
      </c>
      <c r="E8" s="13" t="s">
        <v>171</v>
      </c>
      <c r="G8" s="13" t="s">
        <v>172</v>
      </c>
      <c r="I8" s="13" t="s">
        <v>60</v>
      </c>
      <c r="K8" s="13" t="s">
        <v>181</v>
      </c>
      <c r="M8" s="13" t="s">
        <v>171</v>
      </c>
      <c r="O8" s="13" t="s">
        <v>172</v>
      </c>
      <c r="Q8" s="13" t="s">
        <v>60</v>
      </c>
    </row>
    <row r="9" spans="1:17" ht="18" x14ac:dyDescent="0.4">
      <c r="A9" s="10" t="s">
        <v>60</v>
      </c>
      <c r="C9" s="10">
        <f>SUM($C$8)</f>
        <v>0</v>
      </c>
      <c r="E9" s="10">
        <f>SUM($E$8)</f>
        <v>0</v>
      </c>
      <c r="G9" s="10">
        <f>SUM($G$8)</f>
        <v>0</v>
      </c>
      <c r="I9" s="10">
        <f>SUM($I$8)</f>
        <v>0</v>
      </c>
      <c r="K9" s="10">
        <f>SUM($K$8)</f>
        <v>0</v>
      </c>
      <c r="M9" s="10">
        <f>SUM($M$8)</f>
        <v>0</v>
      </c>
      <c r="O9" s="10">
        <f>SUM($O$8)</f>
        <v>0</v>
      </c>
      <c r="Q9" s="10">
        <f>SUM($Q$8)</f>
        <v>0</v>
      </c>
    </row>
    <row r="10" spans="1:17" ht="18" x14ac:dyDescent="0.4">
      <c r="C10" s="12"/>
      <c r="E10" s="12"/>
      <c r="G10" s="12"/>
      <c r="I10" s="12"/>
      <c r="K10" s="12"/>
      <c r="M10" s="12"/>
      <c r="O10" s="12"/>
      <c r="Q10" s="12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6"/>
  <sheetViews>
    <sheetView rightToLeft="1" workbookViewId="0">
      <selection activeCell="I9" sqref="I9:I15"/>
    </sheetView>
  </sheetViews>
  <sheetFormatPr defaultRowHeight="17.25" x14ac:dyDescent="0.4"/>
  <cols>
    <col min="1" max="1" width="25.57031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4.140625" style="1" customWidth="1"/>
    <col min="8" max="8" width="1.42578125" style="1" customWidth="1"/>
    <col min="9" max="9" width="17" style="1" customWidth="1"/>
    <col min="10" max="10" width="1.42578125" style="1" customWidth="1"/>
    <col min="11" max="11" width="14.140625" style="1" customWidth="1"/>
    <col min="12" max="16384" width="9.140625" style="1"/>
  </cols>
  <sheetData>
    <row r="1" spans="1:11" ht="20.100000000000001" customHeight="1" x14ac:dyDescent="0.4">
      <c r="A1" s="33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20.100000000000001" customHeight="1" x14ac:dyDescent="0.4">
      <c r="A2" s="33" t="s">
        <v>117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20.100000000000001" customHeight="1" x14ac:dyDescent="0.4">
      <c r="A3" s="33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5" spans="1:11" ht="18.75" x14ac:dyDescent="0.4">
      <c r="A5" s="34" t="s">
        <v>182</v>
      </c>
      <c r="B5" s="27"/>
      <c r="C5" s="27"/>
      <c r="D5" s="27"/>
      <c r="E5" s="27"/>
      <c r="F5" s="27"/>
      <c r="G5" s="27"/>
      <c r="H5" s="27"/>
      <c r="I5" s="27"/>
      <c r="J5" s="27"/>
      <c r="K5" s="27"/>
    </row>
    <row r="7" spans="1:11" ht="18.75" x14ac:dyDescent="0.4">
      <c r="A7" s="28" t="s">
        <v>183</v>
      </c>
      <c r="B7" s="29"/>
      <c r="C7" s="29"/>
      <c r="E7" s="28" t="s">
        <v>133</v>
      </c>
      <c r="F7" s="29"/>
      <c r="G7" s="29"/>
      <c r="I7" s="28" t="s">
        <v>7</v>
      </c>
      <c r="J7" s="29"/>
      <c r="K7" s="29"/>
    </row>
    <row r="8" spans="1:11" ht="37.5" x14ac:dyDescent="0.4">
      <c r="A8" s="13" t="s">
        <v>184</v>
      </c>
      <c r="C8" s="13" t="s">
        <v>87</v>
      </c>
      <c r="E8" s="13" t="s">
        <v>185</v>
      </c>
      <c r="G8" s="13" t="s">
        <v>186</v>
      </c>
      <c r="I8" s="13" t="s">
        <v>185</v>
      </c>
      <c r="K8" s="13" t="s">
        <v>186</v>
      </c>
    </row>
    <row r="9" spans="1:11" ht="18" x14ac:dyDescent="0.4">
      <c r="A9" s="5" t="s">
        <v>187</v>
      </c>
      <c r="C9" s="4" t="s">
        <v>95</v>
      </c>
      <c r="E9" s="15">
        <v>4015504</v>
      </c>
      <c r="G9" s="9">
        <f>E9/E15</f>
        <v>-1.466710807842396E-2</v>
      </c>
      <c r="I9" s="15">
        <v>242380142</v>
      </c>
      <c r="K9" s="9">
        <f>I9/I15</f>
        <v>0.91832631153339161</v>
      </c>
    </row>
    <row r="10" spans="1:11" ht="18" x14ac:dyDescent="0.4">
      <c r="A10" s="5" t="s">
        <v>188</v>
      </c>
      <c r="C10" s="4" t="s">
        <v>103</v>
      </c>
      <c r="E10" s="15">
        <v>26703</v>
      </c>
      <c r="G10" s="9">
        <f>E10/E15</f>
        <v>-9.7535897615381539E-5</v>
      </c>
      <c r="I10" s="15">
        <v>125684</v>
      </c>
      <c r="K10" s="9">
        <f>I10/I15</f>
        <v>4.7618968776230351E-4</v>
      </c>
    </row>
    <row r="11" spans="1:11" ht="18" x14ac:dyDescent="0.4">
      <c r="A11" s="5" t="s">
        <v>188</v>
      </c>
      <c r="C11" s="4" t="s">
        <v>105</v>
      </c>
      <c r="E11" s="15">
        <v>63878</v>
      </c>
      <c r="G11" s="9">
        <f>E11/E15</f>
        <v>-2.3332202628451268E-4</v>
      </c>
      <c r="I11" s="15">
        <v>52329839</v>
      </c>
      <c r="K11" s="9">
        <f>I11/I15</f>
        <v>0.19826652313788243</v>
      </c>
    </row>
    <row r="12" spans="1:11" ht="18" x14ac:dyDescent="0.4">
      <c r="A12" s="5" t="s">
        <v>188</v>
      </c>
      <c r="C12" s="4" t="s">
        <v>107</v>
      </c>
      <c r="E12" s="15">
        <v>4209</v>
      </c>
      <c r="G12" s="9">
        <f>E12/E15</f>
        <v>-1.5373875334724222E-5</v>
      </c>
      <c r="I12" s="15">
        <v>433372</v>
      </c>
      <c r="K12" s="9">
        <f>I12/I15</f>
        <v>1.6419534496429538E-3</v>
      </c>
    </row>
    <row r="13" spans="1:11" ht="18" x14ac:dyDescent="0.4">
      <c r="A13" s="5" t="s">
        <v>188</v>
      </c>
      <c r="C13" s="4" t="s">
        <v>109</v>
      </c>
      <c r="E13" s="15">
        <v>61521</v>
      </c>
      <c r="G13" s="9">
        <f>E13/E15</f>
        <v>-2.2471280220184576E-4</v>
      </c>
      <c r="I13" s="15">
        <v>127143</v>
      </c>
      <c r="K13" s="9">
        <f>I13/I15</f>
        <v>4.8171752546992901E-4</v>
      </c>
    </row>
    <row r="14" spans="1:11" ht="18" x14ac:dyDescent="0.4">
      <c r="A14" s="5" t="s">
        <v>189</v>
      </c>
      <c r="C14" s="4" t="s">
        <v>112</v>
      </c>
      <c r="E14" s="15">
        <v>-277947939</v>
      </c>
      <c r="G14" s="9">
        <f>E14/E15</f>
        <v>1.0152380526798603</v>
      </c>
      <c r="I14" s="15">
        <v>-31459343</v>
      </c>
      <c r="K14" s="9">
        <f>I14/I15</f>
        <v>-0.11919269533414921</v>
      </c>
    </row>
    <row r="15" spans="1:11" ht="18" x14ac:dyDescent="0.4">
      <c r="A15" s="10" t="s">
        <v>60</v>
      </c>
      <c r="E15" s="17">
        <f>SUM(E9:$E$14)</f>
        <v>-273776124</v>
      </c>
      <c r="G15" s="11">
        <f>SUM(G9:$G$14)</f>
        <v>0.99999999999999989</v>
      </c>
      <c r="I15" s="17">
        <f>SUM(I9:$I$14)</f>
        <v>263936837</v>
      </c>
      <c r="K15" s="11">
        <f>SUM(K9:$K$14)</f>
        <v>1.0000000000000002</v>
      </c>
    </row>
    <row r="16" spans="1:11" ht="18" x14ac:dyDescent="0.4">
      <c r="E16" s="12"/>
      <c r="G16" s="12"/>
      <c r="I16" s="12"/>
      <c r="K16" s="12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4"/>
  <sheetViews>
    <sheetView rightToLeft="1" workbookViewId="0">
      <selection activeCell="E14" sqref="E14"/>
    </sheetView>
  </sheetViews>
  <sheetFormatPr defaultRowHeight="17.25" x14ac:dyDescent="0.4"/>
  <cols>
    <col min="1" max="1" width="25.5703125" style="1" customWidth="1"/>
    <col min="2" max="2" width="1.42578125" style="1" customWidth="1"/>
    <col min="3" max="3" width="18.42578125" style="1" customWidth="1"/>
    <col min="4" max="4" width="1.42578125" style="1" customWidth="1"/>
    <col min="5" max="5" width="18.42578125" style="1" customWidth="1"/>
    <col min="6" max="16384" width="9.140625" style="1"/>
  </cols>
  <sheetData>
    <row r="1" spans="1:5" ht="20.100000000000001" customHeight="1" x14ac:dyDescent="0.4">
      <c r="A1" s="33" t="s">
        <v>0</v>
      </c>
      <c r="B1" s="27"/>
      <c r="C1" s="27"/>
      <c r="D1" s="27"/>
      <c r="E1" s="27"/>
    </row>
    <row r="2" spans="1:5" ht="20.100000000000001" customHeight="1" x14ac:dyDescent="0.4">
      <c r="A2" s="33" t="s">
        <v>117</v>
      </c>
      <c r="B2" s="27"/>
      <c r="C2" s="27"/>
      <c r="D2" s="27"/>
      <c r="E2" s="27"/>
    </row>
    <row r="3" spans="1:5" ht="20.100000000000001" customHeight="1" x14ac:dyDescent="0.4">
      <c r="A3" s="33" t="s">
        <v>2</v>
      </c>
      <c r="B3" s="27"/>
      <c r="C3" s="27"/>
      <c r="D3" s="27"/>
      <c r="E3" s="27"/>
    </row>
    <row r="5" spans="1:5" ht="18.75" x14ac:dyDescent="0.4">
      <c r="A5" s="34" t="s">
        <v>190</v>
      </c>
      <c r="B5" s="27"/>
      <c r="C5" s="27"/>
      <c r="D5" s="27"/>
      <c r="E5" s="27"/>
    </row>
    <row r="7" spans="1:5" ht="18.75" x14ac:dyDescent="0.4">
      <c r="C7" s="3" t="s">
        <v>133</v>
      </c>
      <c r="E7" s="3" t="s">
        <v>7</v>
      </c>
    </row>
    <row r="8" spans="1:5" ht="18.75" x14ac:dyDescent="0.4">
      <c r="A8" s="13" t="s">
        <v>129</v>
      </c>
      <c r="C8" s="13" t="s">
        <v>91</v>
      </c>
      <c r="E8" s="13" t="s">
        <v>91</v>
      </c>
    </row>
    <row r="9" spans="1:5" ht="18" x14ac:dyDescent="0.4">
      <c r="A9" s="5" t="s">
        <v>175</v>
      </c>
      <c r="C9" s="15">
        <v>39779661</v>
      </c>
      <c r="D9" s="16"/>
      <c r="E9" s="15">
        <v>169767859</v>
      </c>
    </row>
    <row r="10" spans="1:5" ht="18" x14ac:dyDescent="0.4">
      <c r="A10" s="5" t="s">
        <v>191</v>
      </c>
      <c r="C10" s="15">
        <v>575431</v>
      </c>
      <c r="D10" s="16"/>
      <c r="E10" s="15">
        <v>508764</v>
      </c>
    </row>
    <row r="11" spans="1:5" ht="18" x14ac:dyDescent="0.4">
      <c r="A11" s="18" t="s">
        <v>193</v>
      </c>
      <c r="C11" s="15">
        <v>386181</v>
      </c>
      <c r="D11" s="16"/>
      <c r="E11" s="15">
        <v>58924</v>
      </c>
    </row>
    <row r="12" spans="1:5" ht="18" x14ac:dyDescent="0.4">
      <c r="A12" s="5" t="s">
        <v>192</v>
      </c>
      <c r="C12" s="15">
        <v>273461196</v>
      </c>
      <c r="D12" s="16"/>
      <c r="E12" s="15">
        <v>5868257131</v>
      </c>
    </row>
    <row r="13" spans="1:5" ht="18" x14ac:dyDescent="0.4">
      <c r="A13" s="10" t="s">
        <v>60</v>
      </c>
      <c r="C13" s="17">
        <f>SUM(C9:C12)</f>
        <v>314202469</v>
      </c>
      <c r="D13" s="16"/>
      <c r="E13" s="17">
        <f>SUM(E9:E12)</f>
        <v>6038592678</v>
      </c>
    </row>
    <row r="14" spans="1:5" ht="18" x14ac:dyDescent="0.4">
      <c r="C14" s="12"/>
      <c r="E14" s="12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55"/>
  <sheetViews>
    <sheetView rightToLeft="1" topLeftCell="F35" workbookViewId="0">
      <selection activeCell="U54" sqref="U54"/>
    </sheetView>
  </sheetViews>
  <sheetFormatPr defaultRowHeight="17.25" x14ac:dyDescent="0.4"/>
  <cols>
    <col min="1" max="1" width="17" style="1" customWidth="1"/>
    <col min="2" max="2" width="1.42578125" style="1" customWidth="1"/>
    <col min="3" max="3" width="12.7109375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1.42578125" style="1" customWidth="1"/>
    <col min="10" max="10" width="17" style="1" customWidth="1"/>
    <col min="11" max="11" width="1.42578125" style="1" customWidth="1"/>
    <col min="12" max="12" width="11.42578125" style="1" customWidth="1"/>
    <col min="13" max="13" width="17" style="1" customWidth="1"/>
    <col min="14" max="14" width="1.42578125" style="1" customWidth="1"/>
    <col min="15" max="15" width="12.7109375" style="1" customWidth="1"/>
    <col min="16" max="16" width="1.42578125" style="1" customWidth="1"/>
    <col min="17" max="17" width="11.42578125" style="1" customWidth="1"/>
    <col min="18" max="18" width="1.42578125" style="1" customWidth="1"/>
    <col min="19" max="19" width="17" style="1" customWidth="1"/>
    <col min="20" max="20" width="1.42578125" style="1" customWidth="1"/>
    <col min="21" max="21" width="17" style="1" customWidth="1"/>
    <col min="22" max="22" width="1.42578125" style="1" customWidth="1"/>
    <col min="23" max="23" width="8.5703125" style="1" customWidth="1"/>
    <col min="24" max="16384" width="9.140625" style="1"/>
  </cols>
  <sheetData>
    <row r="1" spans="1:23" ht="20.100000000000001" customHeight="1" x14ac:dyDescent="0.4">
      <c r="A1" s="33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3" ht="20.100000000000001" customHeight="1" x14ac:dyDescent="0.4">
      <c r="A2" s="33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spans="1:23" ht="20.100000000000001" customHeight="1" x14ac:dyDescent="0.4">
      <c r="A3" s="33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5" spans="1:23" ht="18.75" x14ac:dyDescent="0.4">
      <c r="A5" s="34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</row>
    <row r="6" spans="1:23" ht="18.75" x14ac:dyDescent="0.4">
      <c r="A6" s="34" t="s">
        <v>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8" spans="1:23" ht="18.75" x14ac:dyDescent="0.4">
      <c r="C8" s="28" t="s">
        <v>5</v>
      </c>
      <c r="D8" s="29"/>
      <c r="E8" s="29"/>
      <c r="F8" s="29"/>
      <c r="G8" s="29"/>
      <c r="I8" s="28" t="s">
        <v>6</v>
      </c>
      <c r="J8" s="29"/>
      <c r="K8" s="29"/>
      <c r="L8" s="29"/>
      <c r="M8" s="29"/>
      <c r="O8" s="28" t="s">
        <v>7</v>
      </c>
      <c r="P8" s="29"/>
      <c r="Q8" s="29"/>
      <c r="R8" s="29"/>
      <c r="S8" s="29"/>
      <c r="T8" s="29"/>
      <c r="U8" s="29"/>
      <c r="V8" s="29"/>
      <c r="W8" s="29"/>
    </row>
    <row r="9" spans="1:23" ht="18" x14ac:dyDescent="0.4">
      <c r="A9" s="30" t="s">
        <v>8</v>
      </c>
      <c r="C9" s="30" t="s">
        <v>9</v>
      </c>
      <c r="E9" s="30" t="s">
        <v>10</v>
      </c>
      <c r="G9" s="30" t="s">
        <v>11</v>
      </c>
      <c r="I9" s="30" t="s">
        <v>12</v>
      </c>
      <c r="J9" s="27"/>
      <c r="L9" s="30" t="s">
        <v>13</v>
      </c>
      <c r="M9" s="27"/>
      <c r="O9" s="30" t="s">
        <v>9</v>
      </c>
      <c r="Q9" s="32" t="s">
        <v>14</v>
      </c>
      <c r="S9" s="30" t="s">
        <v>10</v>
      </c>
      <c r="U9" s="30" t="s">
        <v>11</v>
      </c>
      <c r="W9" s="32" t="s">
        <v>15</v>
      </c>
    </row>
    <row r="10" spans="1:23" ht="18" x14ac:dyDescent="0.4">
      <c r="A10" s="31"/>
      <c r="C10" s="31"/>
      <c r="E10" s="31"/>
      <c r="G10" s="31"/>
      <c r="I10" s="6" t="s">
        <v>9</v>
      </c>
      <c r="J10" s="6" t="s">
        <v>10</v>
      </c>
      <c r="L10" s="6" t="s">
        <v>9</v>
      </c>
      <c r="M10" s="6" t="s">
        <v>16</v>
      </c>
      <c r="O10" s="31"/>
      <c r="Q10" s="31"/>
      <c r="S10" s="31"/>
      <c r="U10" s="31"/>
      <c r="W10" s="31"/>
    </row>
    <row r="11" spans="1:23" ht="18" x14ac:dyDescent="0.4">
      <c r="A11" s="7" t="s">
        <v>17</v>
      </c>
      <c r="C11" s="15">
        <v>1482553</v>
      </c>
      <c r="D11" s="16"/>
      <c r="E11" s="15">
        <v>16011705943</v>
      </c>
      <c r="F11" s="16"/>
      <c r="G11" s="15">
        <v>16269999179</v>
      </c>
      <c r="H11" s="16"/>
      <c r="I11" s="15">
        <v>1000000</v>
      </c>
      <c r="J11" s="15">
        <v>10718868489</v>
      </c>
      <c r="K11" s="16"/>
      <c r="L11" s="15">
        <v>0</v>
      </c>
      <c r="M11" s="15">
        <v>0</v>
      </c>
      <c r="N11" s="16"/>
      <c r="O11" s="15">
        <v>2482553</v>
      </c>
      <c r="P11" s="16"/>
      <c r="Q11" s="15">
        <v>9800</v>
      </c>
      <c r="R11" s="16"/>
      <c r="S11" s="15">
        <v>26730574432</v>
      </c>
      <c r="T11" s="16"/>
      <c r="U11" s="15">
        <v>24184261735</v>
      </c>
      <c r="W11" s="9">
        <v>8.5290370529988325E-3</v>
      </c>
    </row>
    <row r="12" spans="1:23" ht="18" x14ac:dyDescent="0.4">
      <c r="A12" s="7" t="s">
        <v>18</v>
      </c>
      <c r="C12" s="15">
        <v>165362123</v>
      </c>
      <c r="D12" s="16"/>
      <c r="E12" s="15">
        <v>430439530634</v>
      </c>
      <c r="F12" s="16"/>
      <c r="G12" s="15">
        <v>447437510398</v>
      </c>
      <c r="H12" s="16"/>
      <c r="I12" s="15">
        <v>0</v>
      </c>
      <c r="J12" s="15">
        <v>0</v>
      </c>
      <c r="K12" s="16"/>
      <c r="L12" s="15">
        <v>36609506</v>
      </c>
      <c r="M12" s="15">
        <v>89533818984</v>
      </c>
      <c r="N12" s="16"/>
      <c r="O12" s="15">
        <v>162568783</v>
      </c>
      <c r="P12" s="16"/>
      <c r="Q12" s="15">
        <v>2323</v>
      </c>
      <c r="R12" s="16"/>
      <c r="S12" s="15">
        <v>423168434107</v>
      </c>
      <c r="T12" s="16"/>
      <c r="U12" s="15">
        <v>375400281576</v>
      </c>
      <c r="W12" s="9">
        <v>0.13239200544353102</v>
      </c>
    </row>
    <row r="13" spans="1:23" ht="18" x14ac:dyDescent="0.4">
      <c r="A13" s="7" t="s">
        <v>19</v>
      </c>
      <c r="C13" s="15">
        <v>33816166</v>
      </c>
      <c r="D13" s="16"/>
      <c r="E13" s="15">
        <v>54207707647</v>
      </c>
      <c r="F13" s="16"/>
      <c r="G13" s="15">
        <v>48540001969</v>
      </c>
      <c r="H13" s="16"/>
      <c r="I13" s="16"/>
      <c r="J13" s="16"/>
      <c r="K13" s="16"/>
      <c r="L13" s="16"/>
      <c r="M13" s="16"/>
      <c r="N13" s="15"/>
      <c r="O13" s="16"/>
      <c r="P13" s="16"/>
      <c r="Q13" s="16"/>
      <c r="R13" s="16"/>
      <c r="S13" s="16"/>
      <c r="T13" s="16"/>
      <c r="U13" s="16"/>
    </row>
    <row r="14" spans="1:23" ht="18" x14ac:dyDescent="0.4">
      <c r="A14" s="7" t="s">
        <v>20</v>
      </c>
      <c r="C14" s="15">
        <v>7104770</v>
      </c>
      <c r="D14" s="16"/>
      <c r="E14" s="15">
        <v>38258369686</v>
      </c>
      <c r="F14" s="16"/>
      <c r="G14" s="15">
        <v>48943101566</v>
      </c>
      <c r="H14" s="16"/>
      <c r="I14" s="15">
        <v>4000000</v>
      </c>
      <c r="J14" s="15">
        <v>21219249600</v>
      </c>
      <c r="K14" s="16"/>
      <c r="L14" s="15">
        <v>0</v>
      </c>
      <c r="M14" s="15">
        <v>0</v>
      </c>
      <c r="N14" s="16"/>
      <c r="O14" s="15">
        <v>11104770</v>
      </c>
      <c r="P14" s="16"/>
      <c r="Q14" s="15">
        <v>5330</v>
      </c>
      <c r="R14" s="16"/>
      <c r="S14" s="15">
        <v>59477619286</v>
      </c>
      <c r="T14" s="16"/>
      <c r="U14" s="15">
        <v>58836252977</v>
      </c>
      <c r="W14" s="9">
        <v>2.0749716786855884E-2</v>
      </c>
    </row>
    <row r="15" spans="1:23" ht="36" x14ac:dyDescent="0.4">
      <c r="A15" s="7" t="s">
        <v>21</v>
      </c>
      <c r="C15" s="15">
        <v>38137</v>
      </c>
      <c r="D15" s="16"/>
      <c r="E15" s="15">
        <v>26720136</v>
      </c>
      <c r="F15" s="16"/>
      <c r="G15" s="15">
        <v>26537059</v>
      </c>
      <c r="H15" s="16"/>
      <c r="I15" s="15">
        <v>0</v>
      </c>
      <c r="J15" s="15">
        <v>0</v>
      </c>
      <c r="K15" s="16"/>
      <c r="L15" s="15">
        <v>38137</v>
      </c>
      <c r="M15" s="15">
        <v>26720136</v>
      </c>
      <c r="N15" s="16"/>
      <c r="O15" s="15">
        <v>0</v>
      </c>
      <c r="P15" s="16"/>
      <c r="Q15" s="15">
        <v>0</v>
      </c>
      <c r="R15" s="16"/>
      <c r="S15" s="15">
        <v>0</v>
      </c>
      <c r="T15" s="16"/>
      <c r="U15" s="15">
        <v>0</v>
      </c>
      <c r="W15" s="8">
        <v>0</v>
      </c>
    </row>
    <row r="16" spans="1:23" ht="36" x14ac:dyDescent="0.4">
      <c r="A16" s="7" t="s">
        <v>22</v>
      </c>
      <c r="C16" s="15">
        <v>0</v>
      </c>
      <c r="D16" s="16"/>
      <c r="E16" s="15">
        <v>0</v>
      </c>
      <c r="F16" s="16"/>
      <c r="G16" s="15">
        <v>0</v>
      </c>
      <c r="H16" s="15"/>
      <c r="I16" s="15">
        <v>38137</v>
      </c>
      <c r="J16" s="15">
        <v>26720136</v>
      </c>
      <c r="K16" s="16"/>
      <c r="L16" s="15">
        <v>0</v>
      </c>
      <c r="M16" s="15">
        <v>0</v>
      </c>
      <c r="N16" s="16"/>
      <c r="O16" s="15">
        <v>38137</v>
      </c>
      <c r="P16" s="16"/>
      <c r="Q16" s="15">
        <v>2214</v>
      </c>
      <c r="R16" s="16"/>
      <c r="S16" s="15">
        <v>26720136</v>
      </c>
      <c r="T16" s="16"/>
      <c r="U16" s="15">
        <v>83932928</v>
      </c>
      <c r="W16" s="9">
        <v>2.9600533633105058E-5</v>
      </c>
    </row>
    <row r="17" spans="1:23" ht="36" x14ac:dyDescent="0.4">
      <c r="A17" s="7" t="s">
        <v>23</v>
      </c>
      <c r="C17" s="15">
        <v>108053</v>
      </c>
      <c r="D17" s="16"/>
      <c r="E17" s="15">
        <v>54075554</v>
      </c>
      <c r="F17" s="16"/>
      <c r="G17" s="15">
        <v>53705042</v>
      </c>
      <c r="H17" s="16"/>
      <c r="I17" s="15">
        <v>0</v>
      </c>
      <c r="J17" s="15">
        <v>0</v>
      </c>
      <c r="K17" s="16"/>
      <c r="L17" s="15">
        <v>0</v>
      </c>
      <c r="M17" s="15">
        <v>0</v>
      </c>
      <c r="N17" s="15"/>
      <c r="O17" s="15">
        <v>108053</v>
      </c>
      <c r="P17" s="16"/>
      <c r="Q17" s="15">
        <v>500</v>
      </c>
      <c r="R17" s="16"/>
      <c r="S17" s="15">
        <v>54075554</v>
      </c>
      <c r="T17" s="16"/>
      <c r="U17" s="15">
        <v>53705042</v>
      </c>
      <c r="W17" s="9">
        <v>1.8940098241161322E-5</v>
      </c>
    </row>
    <row r="18" spans="1:23" ht="18" x14ac:dyDescent="0.4">
      <c r="A18" s="7" t="s">
        <v>24</v>
      </c>
      <c r="C18" s="15">
        <v>33139755</v>
      </c>
      <c r="D18" s="16"/>
      <c r="E18" s="15">
        <v>70701693039</v>
      </c>
      <c r="F18" s="16"/>
      <c r="G18" s="15">
        <v>69640600290</v>
      </c>
      <c r="H18" s="16"/>
      <c r="I18" s="15">
        <v>0</v>
      </c>
      <c r="J18" s="15">
        <v>0</v>
      </c>
      <c r="K18" s="16"/>
      <c r="L18" s="15">
        <v>0</v>
      </c>
      <c r="M18" s="15">
        <v>0</v>
      </c>
      <c r="N18" s="15"/>
      <c r="O18" s="15">
        <v>33139755</v>
      </c>
      <c r="P18" s="16"/>
      <c r="Q18" s="15">
        <v>2179</v>
      </c>
      <c r="R18" s="16"/>
      <c r="S18" s="15">
        <v>70701693039</v>
      </c>
      <c r="T18" s="16"/>
      <c r="U18" s="15">
        <v>71781867564</v>
      </c>
      <c r="W18" s="9">
        <v>2.5315232480335667E-2</v>
      </c>
    </row>
    <row r="19" spans="1:23" ht="18" x14ac:dyDescent="0.4">
      <c r="A19" s="7" t="s">
        <v>25</v>
      </c>
      <c r="C19" s="15">
        <v>70247</v>
      </c>
      <c r="D19" s="16"/>
      <c r="E19" s="15">
        <v>70310780</v>
      </c>
      <c r="F19" s="16"/>
      <c r="G19" s="15">
        <v>69829030</v>
      </c>
      <c r="H19" s="16"/>
      <c r="I19" s="15">
        <v>0</v>
      </c>
      <c r="J19" s="15">
        <v>0</v>
      </c>
      <c r="K19" s="16"/>
      <c r="L19" s="15">
        <v>0</v>
      </c>
      <c r="M19" s="15">
        <v>0</v>
      </c>
      <c r="N19" s="15"/>
      <c r="O19" s="15">
        <v>70247</v>
      </c>
      <c r="P19" s="16"/>
      <c r="Q19" s="15">
        <v>1000</v>
      </c>
      <c r="R19" s="16"/>
      <c r="S19" s="15">
        <v>70310780</v>
      </c>
      <c r="T19" s="16"/>
      <c r="U19" s="15">
        <v>69829030</v>
      </c>
      <c r="W19" s="9">
        <v>2.4626527399140681E-5</v>
      </c>
    </row>
    <row r="20" spans="1:23" ht="18" x14ac:dyDescent="0.4">
      <c r="A20" s="7" t="s">
        <v>26</v>
      </c>
      <c r="C20" s="15">
        <v>2450000</v>
      </c>
      <c r="D20" s="16"/>
      <c r="E20" s="15">
        <v>9648092144</v>
      </c>
      <c r="F20" s="16"/>
      <c r="G20" s="15">
        <v>8195196712</v>
      </c>
      <c r="H20" s="16"/>
      <c r="I20" s="15">
        <v>0</v>
      </c>
      <c r="J20" s="15">
        <v>0</v>
      </c>
      <c r="K20" s="16"/>
      <c r="L20" s="15">
        <v>0</v>
      </c>
      <c r="M20" s="15">
        <v>0</v>
      </c>
      <c r="N20" s="15"/>
      <c r="O20" s="15">
        <v>2450000</v>
      </c>
      <c r="P20" s="16"/>
      <c r="Q20" s="15">
        <v>3365</v>
      </c>
      <c r="R20" s="16"/>
      <c r="S20" s="15">
        <v>9648092144</v>
      </c>
      <c r="T20" s="16"/>
      <c r="U20" s="15">
        <v>8195196712</v>
      </c>
      <c r="W20" s="9">
        <v>2.8901910332911058E-3</v>
      </c>
    </row>
    <row r="21" spans="1:23" ht="18" x14ac:dyDescent="0.4">
      <c r="A21" s="7" t="s">
        <v>27</v>
      </c>
      <c r="C21" s="15">
        <v>1316253</v>
      </c>
      <c r="D21" s="16"/>
      <c r="E21" s="15">
        <v>48581660596</v>
      </c>
      <c r="F21" s="16"/>
      <c r="G21" s="15">
        <v>63916380244</v>
      </c>
      <c r="H21" s="16"/>
      <c r="I21" s="15">
        <v>0</v>
      </c>
      <c r="J21" s="15">
        <v>0</v>
      </c>
      <c r="K21" s="16"/>
      <c r="L21" s="15">
        <v>0</v>
      </c>
      <c r="M21" s="15">
        <v>0</v>
      </c>
      <c r="N21" s="15"/>
      <c r="O21" s="15">
        <v>1316253</v>
      </c>
      <c r="P21" s="16"/>
      <c r="Q21" s="15">
        <v>44850</v>
      </c>
      <c r="R21" s="16"/>
      <c r="S21" s="15">
        <v>48581660596</v>
      </c>
      <c r="T21" s="16"/>
      <c r="U21" s="15">
        <v>58682695065</v>
      </c>
      <c r="W21" s="9">
        <v>2.0695561686502592E-2</v>
      </c>
    </row>
    <row r="22" spans="1:23" ht="18" x14ac:dyDescent="0.4">
      <c r="A22" s="7" t="s">
        <v>28</v>
      </c>
      <c r="C22" s="15">
        <v>1000000</v>
      </c>
      <c r="D22" s="16"/>
      <c r="E22" s="15">
        <v>22041428485</v>
      </c>
      <c r="F22" s="16"/>
      <c r="G22" s="15">
        <v>25686252000</v>
      </c>
      <c r="H22" s="16"/>
      <c r="I22" s="15">
        <v>0</v>
      </c>
      <c r="J22" s="15">
        <v>0</v>
      </c>
      <c r="K22" s="16"/>
      <c r="L22" s="15">
        <v>0</v>
      </c>
      <c r="M22" s="15">
        <v>0</v>
      </c>
      <c r="N22" s="15"/>
      <c r="O22" s="15">
        <v>1000000</v>
      </c>
      <c r="P22" s="16"/>
      <c r="Q22" s="15">
        <v>23150</v>
      </c>
      <c r="R22" s="16"/>
      <c r="S22" s="15">
        <v>22041428485</v>
      </c>
      <c r="T22" s="16"/>
      <c r="U22" s="15">
        <v>23012257500</v>
      </c>
      <c r="W22" s="9">
        <v>8.1157076052729166E-3</v>
      </c>
    </row>
    <row r="23" spans="1:23" ht="18" x14ac:dyDescent="0.4">
      <c r="A23" s="7" t="s">
        <v>29</v>
      </c>
      <c r="C23" s="15">
        <v>10000000</v>
      </c>
      <c r="D23" s="16"/>
      <c r="E23" s="15">
        <v>20315109982</v>
      </c>
      <c r="F23" s="16"/>
      <c r="G23" s="15">
        <v>22883031000</v>
      </c>
      <c r="H23" s="16"/>
      <c r="I23" s="15">
        <v>0</v>
      </c>
      <c r="J23" s="15">
        <v>0</v>
      </c>
      <c r="K23" s="16"/>
      <c r="L23" s="15">
        <v>0</v>
      </c>
      <c r="M23" s="15">
        <v>0</v>
      </c>
      <c r="N23" s="15"/>
      <c r="O23" s="15">
        <v>10000000</v>
      </c>
      <c r="P23" s="16"/>
      <c r="Q23" s="15">
        <v>2011</v>
      </c>
      <c r="R23" s="16"/>
      <c r="S23" s="15">
        <v>20315109982</v>
      </c>
      <c r="T23" s="16"/>
      <c r="U23" s="15">
        <v>19990345500</v>
      </c>
      <c r="W23" s="9">
        <v>7.0499732156388056E-3</v>
      </c>
    </row>
    <row r="24" spans="1:23" ht="36" x14ac:dyDescent="0.4">
      <c r="A24" s="7" t="s">
        <v>30</v>
      </c>
      <c r="C24" s="15">
        <v>0</v>
      </c>
      <c r="D24" s="16"/>
      <c r="E24" s="15">
        <v>1</v>
      </c>
      <c r="F24" s="16"/>
      <c r="G24" s="15">
        <v>1</v>
      </c>
      <c r="H24" s="16"/>
      <c r="I24" s="15">
        <v>0</v>
      </c>
      <c r="J24" s="15">
        <v>0</v>
      </c>
      <c r="K24" s="16"/>
      <c r="L24" s="15">
        <v>0</v>
      </c>
      <c r="M24" s="15">
        <v>0</v>
      </c>
      <c r="N24" s="15"/>
      <c r="O24" s="15">
        <v>0</v>
      </c>
      <c r="P24" s="16"/>
      <c r="Q24" s="15">
        <v>3543</v>
      </c>
      <c r="R24" s="16"/>
      <c r="S24" s="15">
        <v>1</v>
      </c>
      <c r="T24" s="16"/>
      <c r="U24" s="15">
        <v>1</v>
      </c>
      <c r="W24" s="9">
        <v>3.5266890287808212E-13</v>
      </c>
    </row>
    <row r="25" spans="1:23" ht="18" x14ac:dyDescent="0.4">
      <c r="A25" s="7" t="s">
        <v>31</v>
      </c>
      <c r="C25" s="15">
        <v>21100000</v>
      </c>
      <c r="D25" s="16"/>
      <c r="E25" s="15">
        <v>213510593637</v>
      </c>
      <c r="F25" s="16"/>
      <c r="G25" s="15">
        <v>260922220200</v>
      </c>
      <c r="H25" s="16"/>
      <c r="I25" s="15">
        <v>0</v>
      </c>
      <c r="J25" s="15">
        <v>0</v>
      </c>
      <c r="K25" s="16"/>
      <c r="L25" s="15">
        <v>0</v>
      </c>
      <c r="M25" s="15">
        <v>0</v>
      </c>
      <c r="N25" s="15"/>
      <c r="O25" s="15">
        <v>21100000</v>
      </c>
      <c r="P25" s="16"/>
      <c r="Q25" s="15">
        <v>11770</v>
      </c>
      <c r="R25" s="16"/>
      <c r="S25" s="15">
        <v>213510593637</v>
      </c>
      <c r="T25" s="16"/>
      <c r="U25" s="15">
        <v>246869335350</v>
      </c>
      <c r="W25" s="9">
        <v>8.7063137652125838E-2</v>
      </c>
    </row>
    <row r="26" spans="1:23" ht="18" x14ac:dyDescent="0.4">
      <c r="A26" s="7" t="s">
        <v>32</v>
      </c>
      <c r="C26" s="15">
        <v>16500000</v>
      </c>
      <c r="D26" s="16"/>
      <c r="E26" s="15">
        <v>218993092508</v>
      </c>
      <c r="F26" s="16"/>
      <c r="G26" s="15">
        <v>308518328250</v>
      </c>
      <c r="H26" s="16"/>
      <c r="I26" s="15">
        <v>0</v>
      </c>
      <c r="J26" s="15">
        <v>0</v>
      </c>
      <c r="K26" s="16"/>
      <c r="L26" s="15">
        <v>4322181</v>
      </c>
      <c r="M26" s="15">
        <v>77253501164</v>
      </c>
      <c r="N26" s="16"/>
      <c r="O26" s="15">
        <v>12177819</v>
      </c>
      <c r="P26" s="16"/>
      <c r="Q26" s="15">
        <v>17460</v>
      </c>
      <c r="R26" s="16"/>
      <c r="S26" s="15">
        <v>161627772291</v>
      </c>
      <c r="T26" s="16"/>
      <c r="U26" s="15">
        <v>211359602658</v>
      </c>
      <c r="W26" s="9">
        <v>7.4539959182144233E-2</v>
      </c>
    </row>
    <row r="27" spans="1:23" ht="18" x14ac:dyDescent="0.4">
      <c r="A27" s="7" t="s">
        <v>33</v>
      </c>
      <c r="C27" s="15">
        <v>3200000</v>
      </c>
      <c r="D27" s="16"/>
      <c r="E27" s="15">
        <v>17094269806</v>
      </c>
      <c r="F27" s="16"/>
      <c r="G27" s="15">
        <v>22330339200</v>
      </c>
      <c r="H27" s="16"/>
      <c r="I27" s="16"/>
      <c r="J27" s="16"/>
      <c r="K27" s="16"/>
      <c r="L27" s="16"/>
      <c r="M27" s="16"/>
      <c r="N27" s="15"/>
      <c r="O27" s="15">
        <v>3200000</v>
      </c>
      <c r="P27" s="16"/>
      <c r="Q27" s="15">
        <v>6250</v>
      </c>
      <c r="R27" s="16"/>
      <c r="S27" s="15">
        <v>17094269806</v>
      </c>
      <c r="T27" s="16"/>
      <c r="U27" s="15">
        <v>19881000000</v>
      </c>
      <c r="W27" s="9">
        <v>7.0114104581191503E-3</v>
      </c>
    </row>
    <row r="28" spans="1:23" ht="18" x14ac:dyDescent="0.4">
      <c r="A28" s="7" t="s">
        <v>34</v>
      </c>
      <c r="C28" s="15">
        <v>1435000</v>
      </c>
      <c r="D28" s="16"/>
      <c r="E28" s="15">
        <v>34403952067</v>
      </c>
      <c r="F28" s="16"/>
      <c r="G28" s="15">
        <v>41738270805</v>
      </c>
      <c r="H28" s="16"/>
      <c r="I28" s="15">
        <v>0</v>
      </c>
      <c r="J28" s="15">
        <v>0</v>
      </c>
      <c r="K28" s="16"/>
      <c r="L28" s="15">
        <v>1435000</v>
      </c>
      <c r="M28" s="15">
        <v>40226221350</v>
      </c>
      <c r="N28" s="16"/>
      <c r="O28" s="15">
        <v>0</v>
      </c>
      <c r="P28" s="16"/>
      <c r="Q28" s="15">
        <v>0</v>
      </c>
      <c r="R28" s="16"/>
      <c r="S28" s="15">
        <v>0</v>
      </c>
      <c r="T28" s="16"/>
      <c r="U28" s="15">
        <v>0</v>
      </c>
      <c r="W28" s="8">
        <v>0</v>
      </c>
    </row>
    <row r="29" spans="1:23" ht="18" x14ac:dyDescent="0.4">
      <c r="A29" s="7" t="s">
        <v>35</v>
      </c>
      <c r="C29" s="15">
        <v>2200000</v>
      </c>
      <c r="D29" s="16"/>
      <c r="E29" s="15">
        <v>51065344704</v>
      </c>
      <c r="F29" s="16"/>
      <c r="G29" s="15">
        <v>53710509600</v>
      </c>
      <c r="H29" s="16"/>
      <c r="I29" s="15">
        <v>925000</v>
      </c>
      <c r="J29" s="15">
        <v>21081795768</v>
      </c>
      <c r="K29" s="16"/>
      <c r="L29" s="15">
        <v>0</v>
      </c>
      <c r="M29" s="15">
        <v>0</v>
      </c>
      <c r="N29" s="16"/>
      <c r="O29" s="15">
        <v>3125000</v>
      </c>
      <c r="P29" s="16"/>
      <c r="Q29" s="15">
        <v>22700</v>
      </c>
      <c r="R29" s="16"/>
      <c r="S29" s="15">
        <v>72147140472</v>
      </c>
      <c r="T29" s="16"/>
      <c r="U29" s="15">
        <v>70515421875</v>
      </c>
      <c r="W29" s="9">
        <v>2.4868596468641362E-2</v>
      </c>
    </row>
    <row r="30" spans="1:23" ht="18" x14ac:dyDescent="0.4">
      <c r="A30" s="7" t="s">
        <v>36</v>
      </c>
      <c r="C30" s="15">
        <v>2700000</v>
      </c>
      <c r="D30" s="16"/>
      <c r="E30" s="15">
        <v>19249488475</v>
      </c>
      <c r="F30" s="16"/>
      <c r="G30" s="15">
        <v>24370129800</v>
      </c>
      <c r="H30" s="16"/>
      <c r="I30" s="15">
        <v>0</v>
      </c>
      <c r="J30" s="15">
        <v>0</v>
      </c>
      <c r="K30" s="16"/>
      <c r="L30" s="15">
        <v>400000</v>
      </c>
      <c r="M30" s="15">
        <v>4795172187</v>
      </c>
      <c r="N30" s="16"/>
      <c r="O30" s="15">
        <v>2300000</v>
      </c>
      <c r="P30" s="16"/>
      <c r="Q30" s="15">
        <v>12090</v>
      </c>
      <c r="R30" s="16"/>
      <c r="S30" s="15">
        <v>16397712405</v>
      </c>
      <c r="T30" s="16"/>
      <c r="U30" s="15">
        <v>27641548350</v>
      </c>
      <c r="W30" s="9">
        <v>9.7483145304459607E-3</v>
      </c>
    </row>
    <row r="31" spans="1:23" ht="36" x14ac:dyDescent="0.4">
      <c r="A31" s="7" t="s">
        <v>37</v>
      </c>
      <c r="C31" s="15">
        <v>13333333</v>
      </c>
      <c r="D31" s="16"/>
      <c r="E31" s="15">
        <v>100980139650</v>
      </c>
      <c r="F31" s="16"/>
      <c r="G31" s="15">
        <v>110935977227</v>
      </c>
      <c r="H31" s="16"/>
      <c r="I31" s="15">
        <v>0</v>
      </c>
      <c r="J31" s="15">
        <v>0</v>
      </c>
      <c r="K31" s="16"/>
      <c r="L31" s="15">
        <v>0</v>
      </c>
      <c r="M31" s="15">
        <v>0</v>
      </c>
      <c r="N31" s="15"/>
      <c r="O31" s="15">
        <v>13333333</v>
      </c>
      <c r="P31" s="16"/>
      <c r="Q31" s="15">
        <v>7040</v>
      </c>
      <c r="R31" s="16"/>
      <c r="S31" s="15">
        <v>100980139650</v>
      </c>
      <c r="T31" s="16"/>
      <c r="U31" s="15">
        <v>93308157667</v>
      </c>
      <c r="W31" s="9">
        <v>3.2906885593995995E-2</v>
      </c>
    </row>
    <row r="32" spans="1:23" ht="36" x14ac:dyDescent="0.4">
      <c r="A32" s="7" t="s">
        <v>38</v>
      </c>
      <c r="C32" s="15">
        <v>5365706</v>
      </c>
      <c r="D32" s="16"/>
      <c r="E32" s="15">
        <v>39430500402</v>
      </c>
      <c r="F32" s="16"/>
      <c r="G32" s="15">
        <v>49870843461</v>
      </c>
      <c r="H32" s="16"/>
      <c r="I32" s="15">
        <v>0</v>
      </c>
      <c r="J32" s="15">
        <v>0</v>
      </c>
      <c r="K32" s="16"/>
      <c r="L32" s="15">
        <v>5061647</v>
      </c>
      <c r="M32" s="15">
        <v>45626195441</v>
      </c>
      <c r="N32" s="16"/>
      <c r="O32" s="15">
        <v>304059</v>
      </c>
      <c r="P32" s="16"/>
      <c r="Q32" s="15">
        <v>8730</v>
      </c>
      <c r="R32" s="16"/>
      <c r="S32" s="15">
        <v>2234412121</v>
      </c>
      <c r="T32" s="16"/>
      <c r="U32" s="15">
        <v>2638641181</v>
      </c>
      <c r="W32" s="9">
        <v>9.3056669039219683E-4</v>
      </c>
    </row>
    <row r="33" spans="1:23" ht="18" x14ac:dyDescent="0.4">
      <c r="A33" s="7" t="s">
        <v>39</v>
      </c>
      <c r="C33" s="15">
        <v>6900000</v>
      </c>
      <c r="D33" s="16"/>
      <c r="E33" s="15">
        <v>79229671655</v>
      </c>
      <c r="F33" s="16"/>
      <c r="G33" s="15">
        <v>101786743800</v>
      </c>
      <c r="H33" s="16"/>
      <c r="I33" s="15">
        <v>0</v>
      </c>
      <c r="J33" s="15">
        <v>0</v>
      </c>
      <c r="K33" s="16"/>
      <c r="L33" s="15">
        <v>0</v>
      </c>
      <c r="M33" s="15">
        <v>0</v>
      </c>
      <c r="N33" s="15"/>
      <c r="O33" s="15">
        <v>6900000</v>
      </c>
      <c r="P33" s="16"/>
      <c r="Q33" s="15">
        <v>13710</v>
      </c>
      <c r="R33" s="16"/>
      <c r="S33" s="15">
        <v>79229671655</v>
      </c>
      <c r="T33" s="16"/>
      <c r="U33" s="15">
        <v>94036135950</v>
      </c>
      <c r="W33" s="9">
        <v>3.3163620896380676E-2</v>
      </c>
    </row>
    <row r="34" spans="1:23" ht="18" x14ac:dyDescent="0.4">
      <c r="A34" s="7" t="s">
        <v>40</v>
      </c>
      <c r="C34" s="15">
        <v>29250000</v>
      </c>
      <c r="D34" s="16"/>
      <c r="E34" s="15">
        <v>94437522508</v>
      </c>
      <c r="F34" s="16"/>
      <c r="G34" s="15">
        <v>120200028975</v>
      </c>
      <c r="H34" s="16"/>
      <c r="I34" s="15">
        <v>0</v>
      </c>
      <c r="J34" s="15">
        <v>0</v>
      </c>
      <c r="K34" s="16"/>
      <c r="L34" s="15">
        <v>0</v>
      </c>
      <c r="M34" s="15">
        <v>0</v>
      </c>
      <c r="N34" s="15"/>
      <c r="O34" s="15">
        <v>29250000</v>
      </c>
      <c r="P34" s="16"/>
      <c r="Q34" s="15">
        <v>3369</v>
      </c>
      <c r="R34" s="16"/>
      <c r="S34" s="15">
        <v>94437522508</v>
      </c>
      <c r="T34" s="16"/>
      <c r="U34" s="15">
        <v>97956917662</v>
      </c>
      <c r="W34" s="9">
        <v>3.4546358681176163E-2</v>
      </c>
    </row>
    <row r="35" spans="1:23" ht="18" x14ac:dyDescent="0.4">
      <c r="A35" s="7" t="s">
        <v>41</v>
      </c>
      <c r="C35" s="15">
        <v>48362638</v>
      </c>
      <c r="D35" s="16"/>
      <c r="E35" s="15">
        <v>296527144886</v>
      </c>
      <c r="F35" s="16"/>
      <c r="G35" s="15">
        <v>307679233945</v>
      </c>
      <c r="H35" s="16"/>
      <c r="I35" s="15">
        <v>0</v>
      </c>
      <c r="J35" s="15">
        <v>0</v>
      </c>
      <c r="K35" s="16"/>
      <c r="L35" s="15">
        <v>1300000</v>
      </c>
      <c r="M35" s="15">
        <v>7658171825</v>
      </c>
      <c r="N35" s="16"/>
      <c r="O35" s="15">
        <v>47062638</v>
      </c>
      <c r="P35" s="16"/>
      <c r="Q35" s="15">
        <v>6420</v>
      </c>
      <c r="R35" s="16"/>
      <c r="S35" s="15">
        <v>288556419874</v>
      </c>
      <c r="T35" s="16"/>
      <c r="U35" s="15">
        <v>300344390251</v>
      </c>
      <c r="W35" s="9">
        <v>0.10592212659540672</v>
      </c>
    </row>
    <row r="36" spans="1:23" ht="18" x14ac:dyDescent="0.4">
      <c r="A36" s="7" t="s">
        <v>42</v>
      </c>
      <c r="C36" s="15">
        <v>9269568</v>
      </c>
      <c r="D36" s="16"/>
      <c r="E36" s="15">
        <v>29899721163</v>
      </c>
      <c r="F36" s="16"/>
      <c r="G36" s="15">
        <v>46468290157</v>
      </c>
      <c r="H36" s="16"/>
      <c r="I36" s="15">
        <v>0</v>
      </c>
      <c r="J36" s="15">
        <v>0</v>
      </c>
      <c r="K36" s="16"/>
      <c r="L36" s="15">
        <v>0</v>
      </c>
      <c r="M36" s="15">
        <v>0</v>
      </c>
      <c r="N36" s="15"/>
      <c r="O36" s="15">
        <v>9269568</v>
      </c>
      <c r="P36" s="16"/>
      <c r="Q36" s="15">
        <v>3886</v>
      </c>
      <c r="R36" s="16"/>
      <c r="S36" s="15">
        <v>29899721163</v>
      </c>
      <c r="T36" s="16"/>
      <c r="U36" s="15">
        <v>35807213078</v>
      </c>
      <c r="W36" s="9">
        <v>1.2628090551339973E-2</v>
      </c>
    </row>
    <row r="37" spans="1:23" ht="18" x14ac:dyDescent="0.4">
      <c r="A37" s="7" t="s">
        <v>43</v>
      </c>
      <c r="C37" s="15">
        <v>0</v>
      </c>
      <c r="D37" s="16"/>
      <c r="E37" s="15">
        <v>0</v>
      </c>
      <c r="F37" s="16"/>
      <c r="G37" s="15">
        <v>0</v>
      </c>
      <c r="H37" s="15"/>
      <c r="I37" s="15">
        <v>1000000</v>
      </c>
      <c r="J37" s="15">
        <v>33040703293</v>
      </c>
      <c r="K37" s="16"/>
      <c r="L37" s="15">
        <v>0</v>
      </c>
      <c r="M37" s="15">
        <v>0</v>
      </c>
      <c r="N37" s="16"/>
      <c r="O37" s="15">
        <v>1000000</v>
      </c>
      <c r="P37" s="16"/>
      <c r="Q37" s="15">
        <v>33310</v>
      </c>
      <c r="R37" s="16"/>
      <c r="S37" s="15">
        <v>33040703293</v>
      </c>
      <c r="T37" s="16"/>
      <c r="U37" s="15">
        <v>33111805500</v>
      </c>
      <c r="W37" s="9">
        <v>1.1677504117997445E-2</v>
      </c>
    </row>
    <row r="38" spans="1:23" ht="18" x14ac:dyDescent="0.4">
      <c r="A38" s="7" t="s">
        <v>44</v>
      </c>
      <c r="C38" s="15">
        <v>4800000</v>
      </c>
      <c r="D38" s="16"/>
      <c r="E38" s="15">
        <v>42561701497</v>
      </c>
      <c r="F38" s="16"/>
      <c r="G38" s="15">
        <v>28628640000</v>
      </c>
      <c r="H38" s="16"/>
      <c r="I38" s="15">
        <v>0</v>
      </c>
      <c r="J38" s="15">
        <v>0</v>
      </c>
      <c r="K38" s="16"/>
      <c r="L38" s="15">
        <v>0</v>
      </c>
      <c r="M38" s="15">
        <v>0</v>
      </c>
      <c r="N38" s="15"/>
      <c r="O38" s="15">
        <v>4800000</v>
      </c>
      <c r="P38" s="16"/>
      <c r="Q38" s="15">
        <v>3539</v>
      </c>
      <c r="R38" s="16"/>
      <c r="S38" s="15">
        <v>29974467665</v>
      </c>
      <c r="T38" s="16"/>
      <c r="U38" s="15">
        <v>16886126160</v>
      </c>
      <c r="W38" s="9">
        <v>5.9552115867080816E-3</v>
      </c>
    </row>
    <row r="39" spans="1:23" ht="18" x14ac:dyDescent="0.4">
      <c r="A39" s="7" t="s">
        <v>45</v>
      </c>
      <c r="C39" s="15">
        <v>0</v>
      </c>
      <c r="D39" s="16"/>
      <c r="E39" s="15">
        <v>0</v>
      </c>
      <c r="F39" s="16"/>
      <c r="G39" s="15">
        <v>0</v>
      </c>
      <c r="H39" s="15"/>
      <c r="I39" s="15">
        <v>0</v>
      </c>
      <c r="J39" s="15">
        <v>0</v>
      </c>
      <c r="K39" s="16"/>
      <c r="L39" s="15">
        <v>0</v>
      </c>
      <c r="M39" s="15">
        <v>0</v>
      </c>
      <c r="N39" s="15"/>
      <c r="O39" s="15">
        <v>2400000</v>
      </c>
      <c r="P39" s="16"/>
      <c r="Q39" s="15">
        <v>2060</v>
      </c>
      <c r="R39" s="16"/>
      <c r="S39" s="15">
        <v>12587233832</v>
      </c>
      <c r="T39" s="16"/>
      <c r="U39" s="15">
        <v>4914583200</v>
      </c>
      <c r="W39" s="9">
        <v>1.733220665247054E-3</v>
      </c>
    </row>
    <row r="40" spans="1:23" ht="18" x14ac:dyDescent="0.4">
      <c r="A40" s="7" t="s">
        <v>46</v>
      </c>
      <c r="C40" s="15">
        <v>0</v>
      </c>
      <c r="D40" s="16"/>
      <c r="E40" s="15">
        <v>0</v>
      </c>
      <c r="F40" s="16"/>
      <c r="G40" s="15">
        <v>0</v>
      </c>
      <c r="H40" s="15"/>
      <c r="I40" s="15">
        <v>9923362</v>
      </c>
      <c r="J40" s="15">
        <v>76734821201</v>
      </c>
      <c r="K40" s="16"/>
      <c r="L40" s="15">
        <v>0</v>
      </c>
      <c r="M40" s="15">
        <v>0</v>
      </c>
      <c r="N40" s="16"/>
      <c r="O40" s="15">
        <v>9923362</v>
      </c>
      <c r="P40" s="16"/>
      <c r="Q40" s="15">
        <v>7870</v>
      </c>
      <c r="R40" s="16"/>
      <c r="S40" s="15">
        <v>76734821201</v>
      </c>
      <c r="T40" s="16"/>
      <c r="U40" s="15">
        <v>77632182629</v>
      </c>
      <c r="W40" s="9">
        <v>2.7378456675800335E-2</v>
      </c>
    </row>
    <row r="41" spans="1:23" ht="18" x14ac:dyDescent="0.4">
      <c r="A41" s="7" t="s">
        <v>47</v>
      </c>
      <c r="C41" s="15">
        <v>12794431</v>
      </c>
      <c r="D41" s="16"/>
      <c r="E41" s="15">
        <v>89687010748</v>
      </c>
      <c r="F41" s="16"/>
      <c r="G41" s="15">
        <v>100220236588</v>
      </c>
      <c r="H41" s="16"/>
      <c r="I41" s="15">
        <v>0</v>
      </c>
      <c r="J41" s="15">
        <v>0</v>
      </c>
      <c r="K41" s="16"/>
      <c r="L41" s="15">
        <v>2</v>
      </c>
      <c r="M41" s="15">
        <v>2</v>
      </c>
      <c r="N41" s="16"/>
      <c r="O41" s="15">
        <v>12794429</v>
      </c>
      <c r="P41" s="16"/>
      <c r="Q41" s="15">
        <v>6770</v>
      </c>
      <c r="R41" s="16"/>
      <c r="S41" s="15">
        <v>89686996728</v>
      </c>
      <c r="T41" s="16"/>
      <c r="U41" s="15">
        <v>86102905538</v>
      </c>
      <c r="W41" s="9">
        <v>3.03658172307016E-2</v>
      </c>
    </row>
    <row r="42" spans="1:23" ht="18" x14ac:dyDescent="0.4">
      <c r="A42" s="7" t="s">
        <v>48</v>
      </c>
      <c r="C42" s="15">
        <v>1445552</v>
      </c>
      <c r="D42" s="16"/>
      <c r="E42" s="15">
        <v>15385626821</v>
      </c>
      <c r="F42" s="16"/>
      <c r="G42" s="15">
        <v>29055148524</v>
      </c>
      <c r="H42" s="16"/>
      <c r="I42" s="15">
        <v>403560</v>
      </c>
      <c r="J42" s="15">
        <v>7609502594</v>
      </c>
      <c r="K42" s="16"/>
      <c r="L42" s="15">
        <v>0</v>
      </c>
      <c r="M42" s="15">
        <v>0</v>
      </c>
      <c r="N42" s="16"/>
      <c r="O42" s="15">
        <v>1849112</v>
      </c>
      <c r="P42" s="16"/>
      <c r="Q42" s="15">
        <v>18800</v>
      </c>
      <c r="R42" s="16"/>
      <c r="S42" s="15">
        <v>22995129415</v>
      </c>
      <c r="T42" s="16"/>
      <c r="U42" s="15">
        <v>34556463932</v>
      </c>
      <c r="W42" s="9">
        <v>1.2186990222244455E-2</v>
      </c>
    </row>
    <row r="43" spans="1:23" ht="18" x14ac:dyDescent="0.4">
      <c r="A43" s="7" t="s">
        <v>49</v>
      </c>
      <c r="C43" s="15">
        <v>1500000</v>
      </c>
      <c r="D43" s="16"/>
      <c r="E43" s="15">
        <v>19373924183</v>
      </c>
      <c r="F43" s="16"/>
      <c r="G43" s="15">
        <v>25363185750</v>
      </c>
      <c r="H43" s="16"/>
      <c r="I43" s="15">
        <v>0</v>
      </c>
      <c r="J43" s="15">
        <v>0</v>
      </c>
      <c r="K43" s="16"/>
      <c r="L43" s="15">
        <v>0</v>
      </c>
      <c r="M43" s="15">
        <v>0</v>
      </c>
      <c r="N43" s="15"/>
      <c r="O43" s="15">
        <v>1500000</v>
      </c>
      <c r="P43" s="16"/>
      <c r="Q43" s="15">
        <v>13960</v>
      </c>
      <c r="R43" s="16"/>
      <c r="S43" s="15">
        <v>19373924183</v>
      </c>
      <c r="T43" s="16"/>
      <c r="U43" s="15">
        <v>20815407000</v>
      </c>
      <c r="W43" s="9">
        <v>7.3409467496507504E-3</v>
      </c>
    </row>
    <row r="44" spans="1:23" ht="18" x14ac:dyDescent="0.4">
      <c r="A44" s="7" t="s">
        <v>50</v>
      </c>
      <c r="C44" s="15">
        <v>37300005</v>
      </c>
      <c r="D44" s="16"/>
      <c r="E44" s="15">
        <v>103580150985</v>
      </c>
      <c r="F44" s="16"/>
      <c r="G44" s="15">
        <v>154763864056</v>
      </c>
      <c r="H44" s="16"/>
      <c r="I44" s="15">
        <v>0</v>
      </c>
      <c r="J44" s="15">
        <v>0</v>
      </c>
      <c r="K44" s="16"/>
      <c r="L44" s="15">
        <v>10703869</v>
      </c>
      <c r="M44" s="15">
        <v>41353006275</v>
      </c>
      <c r="N44" s="16"/>
      <c r="O44" s="15">
        <v>26596136</v>
      </c>
      <c r="P44" s="16"/>
      <c r="Q44" s="15">
        <v>3883</v>
      </c>
      <c r="R44" s="16"/>
      <c r="S44" s="15">
        <v>73856070059</v>
      </c>
      <c r="T44" s="16"/>
      <c r="U44" s="15">
        <v>102658322951</v>
      </c>
      <c r="W44" s="9">
        <v>3.6204398126433009E-2</v>
      </c>
    </row>
    <row r="45" spans="1:23" ht="18" x14ac:dyDescent="0.4">
      <c r="A45" s="7" t="s">
        <v>51</v>
      </c>
      <c r="C45" s="15">
        <v>5800000</v>
      </c>
      <c r="D45" s="16"/>
      <c r="E45" s="15">
        <v>162143645623</v>
      </c>
      <c r="F45" s="16"/>
      <c r="G45" s="15">
        <v>220126408200</v>
      </c>
      <c r="H45" s="16"/>
      <c r="I45" s="15">
        <v>0</v>
      </c>
      <c r="J45" s="15">
        <v>0</v>
      </c>
      <c r="K45" s="16"/>
      <c r="L45" s="15">
        <v>397786</v>
      </c>
      <c r="M45" s="15">
        <v>11037907861</v>
      </c>
      <c r="N45" s="16"/>
      <c r="O45" s="15">
        <v>5402214</v>
      </c>
      <c r="P45" s="16"/>
      <c r="Q45" s="15">
        <v>28220</v>
      </c>
      <c r="R45" s="16"/>
      <c r="S45" s="15">
        <v>151023219379</v>
      </c>
      <c r="T45" s="16"/>
      <c r="U45" s="15">
        <v>151543398729</v>
      </c>
      <c r="W45" s="9">
        <v>5.344464416817217E-2</v>
      </c>
    </row>
    <row r="46" spans="1:23" ht="18" x14ac:dyDescent="0.4">
      <c r="A46" s="7" t="s">
        <v>52</v>
      </c>
      <c r="C46" s="15">
        <v>2150500</v>
      </c>
      <c r="D46" s="16"/>
      <c r="E46" s="15">
        <v>21530225432</v>
      </c>
      <c r="F46" s="16"/>
      <c r="G46" s="15">
        <v>29233109379</v>
      </c>
      <c r="H46" s="16"/>
      <c r="I46" s="15">
        <v>0</v>
      </c>
      <c r="J46" s="15">
        <v>0</v>
      </c>
      <c r="K46" s="16"/>
      <c r="L46" s="15">
        <v>0</v>
      </c>
      <c r="M46" s="15">
        <v>0</v>
      </c>
      <c r="N46" s="15"/>
      <c r="O46" s="15">
        <v>2150500</v>
      </c>
      <c r="P46" s="16"/>
      <c r="Q46" s="15">
        <v>13675</v>
      </c>
      <c r="R46" s="16"/>
      <c r="S46" s="15">
        <v>21530225432</v>
      </c>
      <c r="T46" s="16"/>
      <c r="U46" s="15">
        <v>29233109379</v>
      </c>
      <c r="W46" s="9">
        <v>1.0309608612406903E-2</v>
      </c>
    </row>
    <row r="47" spans="1:23" ht="18" x14ac:dyDescent="0.4">
      <c r="A47" s="7" t="s">
        <v>53</v>
      </c>
      <c r="C47" s="15">
        <v>371768</v>
      </c>
      <c r="D47" s="16"/>
      <c r="E47" s="15">
        <v>892761343</v>
      </c>
      <c r="F47" s="16"/>
      <c r="G47" s="15">
        <v>1375856915</v>
      </c>
      <c r="H47" s="16"/>
      <c r="I47" s="15">
        <v>0</v>
      </c>
      <c r="J47" s="15">
        <v>0</v>
      </c>
      <c r="K47" s="16"/>
      <c r="L47" s="15">
        <v>0</v>
      </c>
      <c r="M47" s="15">
        <v>0</v>
      </c>
      <c r="N47" s="15"/>
      <c r="O47" s="15">
        <v>371768</v>
      </c>
      <c r="P47" s="16"/>
      <c r="Q47" s="15">
        <v>3184</v>
      </c>
      <c r="R47" s="16"/>
      <c r="S47" s="15">
        <v>892761343</v>
      </c>
      <c r="T47" s="16"/>
      <c r="U47" s="15">
        <v>1176666242</v>
      </c>
      <c r="W47" s="9">
        <v>4.1497359261981586E-4</v>
      </c>
    </row>
    <row r="48" spans="1:23" ht="18" x14ac:dyDescent="0.4">
      <c r="A48" s="7" t="s">
        <v>54</v>
      </c>
      <c r="C48" s="15">
        <v>8796939</v>
      </c>
      <c r="D48" s="16"/>
      <c r="E48" s="15">
        <v>98421179212</v>
      </c>
      <c r="F48" s="16"/>
      <c r="G48" s="15">
        <v>110706600716</v>
      </c>
      <c r="H48" s="16"/>
      <c r="I48" s="15">
        <v>0</v>
      </c>
      <c r="J48" s="15">
        <v>0</v>
      </c>
      <c r="K48" s="16"/>
      <c r="L48" s="15">
        <v>2980944</v>
      </c>
      <c r="M48" s="15">
        <v>34827116000</v>
      </c>
      <c r="N48" s="16"/>
      <c r="O48" s="15">
        <v>5815995</v>
      </c>
      <c r="P48" s="16"/>
      <c r="Q48" s="15">
        <v>10560</v>
      </c>
      <c r="R48" s="16"/>
      <c r="S48" s="15">
        <v>65070030177</v>
      </c>
      <c r="T48" s="16"/>
      <c r="U48" s="15">
        <v>61051476602</v>
      </c>
      <c r="W48" s="9">
        <v>2.153095727231424E-2</v>
      </c>
    </row>
    <row r="49" spans="1:23" ht="18" x14ac:dyDescent="0.4">
      <c r="A49" s="7" t="s">
        <v>55</v>
      </c>
      <c r="C49" s="15">
        <v>13288342</v>
      </c>
      <c r="D49" s="16"/>
      <c r="E49" s="15">
        <v>156270379985</v>
      </c>
      <c r="F49" s="16"/>
      <c r="G49" s="15">
        <v>179117787511</v>
      </c>
      <c r="H49" s="16"/>
      <c r="I49" s="15">
        <v>0</v>
      </c>
      <c r="J49" s="15">
        <v>0</v>
      </c>
      <c r="K49" s="16"/>
      <c r="L49" s="15">
        <v>0</v>
      </c>
      <c r="M49" s="15">
        <v>0</v>
      </c>
      <c r="N49" s="15"/>
      <c r="O49" s="15">
        <v>13288342</v>
      </c>
      <c r="P49" s="16"/>
      <c r="Q49" s="15">
        <v>12040</v>
      </c>
      <c r="R49" s="16"/>
      <c r="S49" s="15">
        <v>156270379985</v>
      </c>
      <c r="T49" s="16"/>
      <c r="U49" s="15">
        <v>159039687436</v>
      </c>
      <c r="W49" s="9">
        <v>5.6088352082127223E-2</v>
      </c>
    </row>
    <row r="50" spans="1:23" ht="18" x14ac:dyDescent="0.4">
      <c r="A50" s="7" t="s">
        <v>56</v>
      </c>
      <c r="C50" s="15">
        <v>0</v>
      </c>
      <c r="D50" s="16"/>
      <c r="E50" s="15">
        <v>6288399950</v>
      </c>
      <c r="F50" s="16"/>
      <c r="G50" s="15">
        <v>6288399950</v>
      </c>
      <c r="H50" s="16"/>
      <c r="I50" s="15">
        <v>0</v>
      </c>
      <c r="J50" s="15">
        <v>0</v>
      </c>
      <c r="K50" s="16"/>
      <c r="L50" s="15">
        <v>0</v>
      </c>
      <c r="M50" s="15">
        <v>0</v>
      </c>
      <c r="N50" s="15"/>
      <c r="O50" s="15">
        <v>0</v>
      </c>
      <c r="P50" s="16"/>
      <c r="Q50" s="15">
        <v>9880</v>
      </c>
      <c r="R50" s="16"/>
      <c r="S50" s="15">
        <v>6288399950</v>
      </c>
      <c r="T50" s="16"/>
      <c r="U50" s="15">
        <v>6288399950</v>
      </c>
      <c r="W50" s="9">
        <v>2.2177231112250864E-3</v>
      </c>
    </row>
    <row r="51" spans="1:23" ht="36" x14ac:dyDescent="0.4">
      <c r="A51" s="7" t="s">
        <v>57</v>
      </c>
      <c r="C51" s="15">
        <v>634714</v>
      </c>
      <c r="D51" s="16"/>
      <c r="E51" s="15">
        <v>75199735845</v>
      </c>
      <c r="F51" s="16"/>
      <c r="G51" s="15">
        <v>90312386836</v>
      </c>
      <c r="H51" s="16"/>
      <c r="I51" s="15">
        <v>0</v>
      </c>
      <c r="J51" s="15">
        <v>0</v>
      </c>
      <c r="K51" s="16"/>
      <c r="L51" s="15">
        <v>0</v>
      </c>
      <c r="M51" s="15">
        <v>0</v>
      </c>
      <c r="N51" s="15"/>
      <c r="O51" s="15">
        <v>634714</v>
      </c>
      <c r="P51" s="16"/>
      <c r="Q51" s="15">
        <v>143330</v>
      </c>
      <c r="R51" s="16"/>
      <c r="S51" s="15">
        <v>75199735845</v>
      </c>
      <c r="T51" s="16"/>
      <c r="U51" s="15">
        <v>90432264952</v>
      </c>
      <c r="W51" s="9">
        <v>3.1892647665401876E-2</v>
      </c>
    </row>
    <row r="52" spans="1:23" ht="18" x14ac:dyDescent="0.4">
      <c r="A52" s="7" t="s">
        <v>58</v>
      </c>
      <c r="C52" s="15">
        <v>18692722</v>
      </c>
      <c r="D52" s="16"/>
      <c r="E52" s="15">
        <v>33917083969</v>
      </c>
      <c r="F52" s="16"/>
      <c r="G52" s="15">
        <v>46472332261</v>
      </c>
      <c r="H52" s="16"/>
      <c r="I52" s="15">
        <v>0</v>
      </c>
      <c r="J52" s="15">
        <v>0</v>
      </c>
      <c r="K52" s="16"/>
      <c r="L52" s="15">
        <v>0</v>
      </c>
      <c r="M52" s="15">
        <v>0</v>
      </c>
      <c r="N52" s="15"/>
      <c r="O52" s="15">
        <v>18692722</v>
      </c>
      <c r="P52" s="16"/>
      <c r="Q52" s="15">
        <v>2009</v>
      </c>
      <c r="R52" s="16"/>
      <c r="S52" s="15">
        <v>33917083969</v>
      </c>
      <c r="T52" s="16"/>
      <c r="U52" s="15">
        <v>37330234111</v>
      </c>
      <c r="W52" s="9">
        <v>1.3165212708108326E-2</v>
      </c>
    </row>
    <row r="53" spans="1:23" ht="18" x14ac:dyDescent="0.4">
      <c r="A53" s="7" t="s">
        <v>59</v>
      </c>
      <c r="C53" s="15">
        <v>2052697</v>
      </c>
      <c r="D53" s="16"/>
      <c r="E53" s="15">
        <v>23149149254</v>
      </c>
      <c r="F53" s="16"/>
      <c r="G53" s="15">
        <v>22404508312</v>
      </c>
      <c r="H53" s="16"/>
      <c r="I53" s="15">
        <v>0</v>
      </c>
      <c r="J53" s="15">
        <v>0</v>
      </c>
      <c r="K53" s="16"/>
      <c r="L53" s="15">
        <v>0</v>
      </c>
      <c r="M53" s="15">
        <v>0</v>
      </c>
      <c r="N53" s="15"/>
      <c r="O53" s="15">
        <v>2052697</v>
      </c>
      <c r="P53" s="16"/>
      <c r="Q53" s="15">
        <v>9460</v>
      </c>
      <c r="R53" s="16"/>
      <c r="S53" s="15">
        <v>23149149254</v>
      </c>
      <c r="T53" s="16"/>
      <c r="U53" s="15">
        <v>19302973464</v>
      </c>
      <c r="W53" s="9">
        <v>6.8075584738336121E-3</v>
      </c>
    </row>
    <row r="54" spans="1:23" ht="18" x14ac:dyDescent="0.4">
      <c r="A54" s="10" t="s">
        <v>60</v>
      </c>
      <c r="C54" s="17">
        <f>SUM(C11:$C$53)</f>
        <v>525131972</v>
      </c>
      <c r="D54" s="16"/>
      <c r="E54" s="17">
        <f>SUM(E11:$E$53)</f>
        <v>2753578820935</v>
      </c>
      <c r="F54" s="16"/>
      <c r="G54" s="17">
        <f>SUM(G11:$G$53)</f>
        <v>3244261524908</v>
      </c>
      <c r="H54" s="16"/>
      <c r="I54" s="17">
        <f>SUM(I11:$I$53)</f>
        <v>17290059</v>
      </c>
      <c r="J54" s="17">
        <f>SUM(J11:$J$53)</f>
        <v>170431661081</v>
      </c>
      <c r="K54" s="16"/>
      <c r="L54" s="17">
        <f>SUM(L11:$L$53)</f>
        <v>63249072</v>
      </c>
      <c r="M54" s="17">
        <f>SUM(M11:$M$53)</f>
        <v>352337831225</v>
      </c>
      <c r="N54" s="16"/>
      <c r="O54" s="17">
        <f>SUM(O11:$O$53)</f>
        <v>481572959</v>
      </c>
      <c r="P54" s="16"/>
      <c r="Q54" s="17">
        <f>SUM(Q11:$Q$53)</f>
        <v>536240</v>
      </c>
      <c r="R54" s="16"/>
      <c r="S54" s="17">
        <f>SUM(S11:$S$53)</f>
        <v>2648521425834</v>
      </c>
      <c r="T54" s="16"/>
      <c r="U54" s="17">
        <f>SUM(U11:$U$53)</f>
        <v>2772724997427</v>
      </c>
      <c r="W54" s="11">
        <f>SUM(W11:$W$53)</f>
        <v>0.97785388282521324</v>
      </c>
    </row>
    <row r="55" spans="1:23" ht="18" x14ac:dyDescent="0.4">
      <c r="C55" s="12"/>
      <c r="E55" s="12"/>
      <c r="G55" s="12"/>
      <c r="I55" s="12"/>
      <c r="J55" s="12"/>
      <c r="L55" s="12"/>
      <c r="M55" s="12"/>
      <c r="O55" s="12"/>
      <c r="Q55" s="12"/>
      <c r="S55" s="12"/>
      <c r="U55" s="12"/>
      <c r="W55" s="12"/>
    </row>
  </sheetData>
  <mergeCells count="19"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</mergeCells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0"/>
  <sheetViews>
    <sheetView rightToLeft="1" workbookViewId="0">
      <selection sqref="A1:XFD1048576"/>
    </sheetView>
  </sheetViews>
  <sheetFormatPr defaultRowHeight="17.25" x14ac:dyDescent="0.4"/>
  <cols>
    <col min="1" max="1" width="17" style="1" customWidth="1"/>
    <col min="2" max="2" width="1.42578125" style="1" customWidth="1"/>
    <col min="3" max="3" width="14.140625" style="1" customWidth="1"/>
    <col min="4" max="4" width="1.42578125" style="1" customWidth="1"/>
    <col min="5" max="5" width="14.140625" style="1" customWidth="1"/>
    <col min="6" max="6" width="1.42578125" style="1" customWidth="1"/>
    <col min="7" max="7" width="14.140625" style="1" customWidth="1"/>
    <col min="8" max="8" width="1.42578125" style="1" customWidth="1"/>
    <col min="9" max="9" width="14.1406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4.140625" style="1" customWidth="1"/>
    <col min="14" max="14" width="1.42578125" style="1" customWidth="1"/>
    <col min="15" max="15" width="14.140625" style="1" customWidth="1"/>
    <col min="16" max="16" width="1.42578125" style="1" customWidth="1"/>
    <col min="17" max="17" width="14.140625" style="1" customWidth="1"/>
    <col min="18" max="16384" width="9.140625" style="1"/>
  </cols>
  <sheetData>
    <row r="1" spans="1:17" ht="20.100000000000001" customHeight="1" x14ac:dyDescent="0.4">
      <c r="A1" s="33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20.100000000000001" customHeight="1" x14ac:dyDescent="0.4">
      <c r="A2" s="33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0.100000000000001" customHeight="1" x14ac:dyDescent="0.4">
      <c r="A3" s="33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5" spans="1:17" ht="18.75" x14ac:dyDescent="0.4">
      <c r="A5" s="34" t="s">
        <v>61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7" spans="1:17" ht="18.75" x14ac:dyDescent="0.4">
      <c r="C7" s="28" t="s">
        <v>5</v>
      </c>
      <c r="D7" s="29"/>
      <c r="E7" s="29"/>
      <c r="F7" s="29"/>
      <c r="G7" s="29"/>
      <c r="H7" s="29"/>
      <c r="I7" s="29"/>
      <c r="K7" s="28" t="s">
        <v>7</v>
      </c>
      <c r="L7" s="29"/>
      <c r="M7" s="29"/>
      <c r="N7" s="29"/>
      <c r="O7" s="29"/>
      <c r="P7" s="29"/>
      <c r="Q7" s="29"/>
    </row>
    <row r="8" spans="1:17" ht="18.75" x14ac:dyDescent="0.4">
      <c r="A8" s="3" t="s">
        <v>62</v>
      </c>
      <c r="C8" s="3" t="s">
        <v>63</v>
      </c>
      <c r="E8" s="3" t="s">
        <v>64</v>
      </c>
      <c r="G8" s="3" t="s">
        <v>65</v>
      </c>
      <c r="I8" s="3" t="s">
        <v>66</v>
      </c>
      <c r="K8" s="3" t="s">
        <v>63</v>
      </c>
      <c r="M8" s="3" t="s">
        <v>64</v>
      </c>
      <c r="O8" s="3" t="s">
        <v>65</v>
      </c>
      <c r="Q8" s="3" t="s">
        <v>66</v>
      </c>
    </row>
    <row r="9" spans="1:17" ht="18" x14ac:dyDescent="0.4">
      <c r="A9" s="10" t="s">
        <v>60</v>
      </c>
      <c r="C9" s="10">
        <f>SUM($C$8)</f>
        <v>0</v>
      </c>
      <c r="E9" s="10">
        <f>SUM($E$8)</f>
        <v>0</v>
      </c>
      <c r="I9" s="10">
        <f>SUM($I$8)</f>
        <v>0</v>
      </c>
      <c r="K9" s="10">
        <f>SUM($K$8)</f>
        <v>0</v>
      </c>
      <c r="M9" s="10">
        <f>SUM($M$8)</f>
        <v>0</v>
      </c>
      <c r="Q9" s="10">
        <f>SUM($Q$8)</f>
        <v>0</v>
      </c>
    </row>
    <row r="10" spans="1:17" ht="18" x14ac:dyDescent="0.4">
      <c r="C10" s="12"/>
      <c r="E10" s="12"/>
      <c r="I10" s="12"/>
      <c r="K10" s="12"/>
      <c r="M10" s="12"/>
      <c r="Q10" s="12"/>
    </row>
  </sheetData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1"/>
  <sheetViews>
    <sheetView rightToLeft="1" workbookViewId="0">
      <selection sqref="A1:XFD1048576"/>
    </sheetView>
  </sheetViews>
  <sheetFormatPr defaultRowHeight="17.25" x14ac:dyDescent="0.4"/>
  <cols>
    <col min="1" max="1" width="17" style="1" customWidth="1"/>
    <col min="2" max="2" width="1.42578125" style="1" customWidth="1"/>
    <col min="3" max="3" width="8.5703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7.140625" style="1" customWidth="1"/>
    <col min="12" max="12" width="1.42578125" style="1" customWidth="1"/>
    <col min="13" max="13" width="7.140625" style="1" customWidth="1"/>
    <col min="14" max="14" width="1.42578125" style="1" customWidth="1"/>
    <col min="15" max="15" width="11.42578125" style="1" customWidth="1"/>
    <col min="16" max="16" width="1.42578125" style="1" customWidth="1"/>
    <col min="17" max="17" width="18.42578125" style="1" customWidth="1"/>
    <col min="18" max="18" width="1.42578125" style="1" customWidth="1"/>
    <col min="19" max="19" width="18.42578125" style="1" customWidth="1"/>
    <col min="20" max="20" width="1.42578125" style="1" customWidth="1"/>
    <col min="21" max="21" width="11.42578125" style="1" customWidth="1"/>
    <col min="22" max="22" width="18.42578125" style="1" customWidth="1"/>
    <col min="23" max="23" width="1.42578125" style="1" customWidth="1"/>
    <col min="24" max="24" width="11.42578125" style="1" customWidth="1"/>
    <col min="25" max="25" width="18.42578125" style="1" customWidth="1"/>
    <col min="26" max="26" width="1.42578125" style="1" customWidth="1"/>
    <col min="27" max="27" width="11.42578125" style="1" customWidth="1"/>
    <col min="28" max="28" width="1.42578125" style="1" customWidth="1"/>
    <col min="29" max="29" width="11.42578125" style="1" customWidth="1"/>
    <col min="30" max="30" width="1.42578125" style="1" customWidth="1"/>
    <col min="31" max="31" width="18.42578125" style="1" customWidth="1"/>
    <col min="32" max="32" width="1.42578125" style="1" customWidth="1"/>
    <col min="33" max="33" width="18.42578125" style="1" customWidth="1"/>
    <col min="34" max="34" width="1.42578125" style="1" customWidth="1"/>
    <col min="35" max="35" width="8.5703125" style="1" customWidth="1"/>
    <col min="36" max="16384" width="9.140625" style="1"/>
  </cols>
  <sheetData>
    <row r="1" spans="1:35" ht="20.100000000000001" customHeight="1" x14ac:dyDescent="0.4">
      <c r="A1" s="33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</row>
    <row r="2" spans="1:35" ht="20.100000000000001" customHeight="1" x14ac:dyDescent="0.4">
      <c r="A2" s="33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</row>
    <row r="3" spans="1:35" ht="20.100000000000001" customHeight="1" x14ac:dyDescent="0.4">
      <c r="A3" s="33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</row>
    <row r="5" spans="1:35" ht="18.75" x14ac:dyDescent="0.4">
      <c r="A5" s="34" t="s">
        <v>67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</row>
    <row r="7" spans="1:35" ht="18.75" x14ac:dyDescent="0.4">
      <c r="C7" s="28" t="s">
        <v>68</v>
      </c>
      <c r="D7" s="29"/>
      <c r="E7" s="29"/>
      <c r="F7" s="29"/>
      <c r="G7" s="29"/>
      <c r="H7" s="29"/>
      <c r="I7" s="29"/>
      <c r="J7" s="29"/>
      <c r="K7" s="29"/>
      <c r="L7" s="29"/>
      <c r="M7" s="29"/>
      <c r="O7" s="28" t="s">
        <v>5</v>
      </c>
      <c r="P7" s="29"/>
      <c r="Q7" s="29"/>
      <c r="R7" s="29"/>
      <c r="S7" s="29"/>
      <c r="U7" s="28" t="s">
        <v>6</v>
      </c>
      <c r="V7" s="29"/>
      <c r="W7" s="29"/>
      <c r="X7" s="29"/>
      <c r="Y7" s="29"/>
      <c r="AA7" s="28" t="s">
        <v>7</v>
      </c>
      <c r="AB7" s="29"/>
      <c r="AC7" s="29"/>
      <c r="AD7" s="29"/>
      <c r="AE7" s="29"/>
      <c r="AF7" s="29"/>
      <c r="AG7" s="29"/>
      <c r="AH7" s="29"/>
      <c r="AI7" s="29"/>
    </row>
    <row r="8" spans="1:35" ht="18" x14ac:dyDescent="0.4">
      <c r="A8" s="30" t="s">
        <v>69</v>
      </c>
      <c r="C8" s="32" t="s">
        <v>70</v>
      </c>
      <c r="E8" s="32" t="s">
        <v>71</v>
      </c>
      <c r="G8" s="32" t="s">
        <v>72</v>
      </c>
      <c r="I8" s="32" t="s">
        <v>73</v>
      </c>
      <c r="K8" s="32" t="s">
        <v>74</v>
      </c>
      <c r="M8" s="32" t="s">
        <v>66</v>
      </c>
      <c r="O8" s="30" t="s">
        <v>9</v>
      </c>
      <c r="Q8" s="30" t="s">
        <v>10</v>
      </c>
      <c r="S8" s="30" t="s">
        <v>11</v>
      </c>
      <c r="U8" s="30" t="s">
        <v>12</v>
      </c>
      <c r="V8" s="27"/>
      <c r="X8" s="30" t="s">
        <v>13</v>
      </c>
      <c r="Y8" s="27"/>
      <c r="AA8" s="30" t="s">
        <v>9</v>
      </c>
      <c r="AC8" s="32" t="s">
        <v>75</v>
      </c>
      <c r="AE8" s="30" t="s">
        <v>10</v>
      </c>
      <c r="AG8" s="30" t="s">
        <v>11</v>
      </c>
      <c r="AI8" s="32" t="s">
        <v>15</v>
      </c>
    </row>
    <row r="9" spans="1:35" ht="18" x14ac:dyDescent="0.4">
      <c r="A9" s="31"/>
      <c r="C9" s="31"/>
      <c r="E9" s="31"/>
      <c r="G9" s="31"/>
      <c r="I9" s="31"/>
      <c r="K9" s="31"/>
      <c r="M9" s="31"/>
      <c r="O9" s="31"/>
      <c r="Q9" s="31"/>
      <c r="S9" s="31"/>
      <c r="U9" s="6" t="s">
        <v>9</v>
      </c>
      <c r="V9" s="6" t="s">
        <v>10</v>
      </c>
      <c r="X9" s="6" t="s">
        <v>9</v>
      </c>
      <c r="Y9" s="6" t="s">
        <v>16</v>
      </c>
      <c r="AA9" s="31"/>
      <c r="AC9" s="31"/>
      <c r="AE9" s="31"/>
      <c r="AG9" s="31"/>
      <c r="AI9" s="31"/>
    </row>
    <row r="10" spans="1:35" ht="18" x14ac:dyDescent="0.4">
      <c r="A10" s="10" t="s">
        <v>60</v>
      </c>
      <c r="O10" s="10">
        <f>SUM($O$9)</f>
        <v>0</v>
      </c>
      <c r="Q10" s="10">
        <f>SUM($Q$9)</f>
        <v>0</v>
      </c>
      <c r="S10" s="10">
        <f>SUM($S$9)</f>
        <v>0</v>
      </c>
      <c r="U10" s="10">
        <f>SUM($U$9)</f>
        <v>0</v>
      </c>
      <c r="V10" s="10">
        <f>SUM($V$9)</f>
        <v>0</v>
      </c>
      <c r="X10" s="10">
        <f>SUM($X$9)</f>
        <v>0</v>
      </c>
      <c r="Y10" s="10">
        <f>SUM($Y$9)</f>
        <v>0</v>
      </c>
      <c r="AA10" s="10">
        <f>SUM($AA$9)</f>
        <v>0</v>
      </c>
      <c r="AC10" s="10">
        <f>SUM($AC$9)</f>
        <v>0</v>
      </c>
      <c r="AE10" s="10">
        <f>SUM($AE$9)</f>
        <v>0</v>
      </c>
      <c r="AG10" s="10">
        <f>SUM($AG$9)</f>
        <v>0</v>
      </c>
      <c r="AI10" s="11">
        <f>SUM($AI$9)</f>
        <v>0</v>
      </c>
    </row>
    <row r="11" spans="1:35" ht="18" x14ac:dyDescent="0.4">
      <c r="O11" s="12"/>
      <c r="Q11" s="12"/>
      <c r="S11" s="12"/>
      <c r="U11" s="12"/>
      <c r="V11" s="12"/>
      <c r="X11" s="12"/>
      <c r="Y11" s="12"/>
      <c r="AA11" s="12"/>
      <c r="AC11" s="12"/>
      <c r="AE11" s="12"/>
      <c r="AG11" s="12"/>
      <c r="AI11" s="12"/>
    </row>
  </sheetData>
  <mergeCells count="25">
    <mergeCell ref="A1:AI1"/>
    <mergeCell ref="A2:AI2"/>
    <mergeCell ref="A3:AI3"/>
    <mergeCell ref="A5:AI5"/>
    <mergeCell ref="C7:M7"/>
    <mergeCell ref="O7:S7"/>
    <mergeCell ref="U7:Y7"/>
    <mergeCell ref="AA7:AI7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S8:S9"/>
    <mergeCell ref="AG8:AG9"/>
    <mergeCell ref="AI8:AI9"/>
    <mergeCell ref="U8:V8"/>
    <mergeCell ref="X8:Y8"/>
    <mergeCell ref="AA8:AA9"/>
    <mergeCell ref="AC8:AC9"/>
    <mergeCell ref="AE8:AE9"/>
  </mergeCells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>
      <selection sqref="A1:XFD1048576"/>
    </sheetView>
  </sheetViews>
  <sheetFormatPr defaultRowHeight="17.25" x14ac:dyDescent="0.4"/>
  <cols>
    <col min="1" max="1" width="28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4.140625" style="1" customWidth="1"/>
    <col min="8" max="8" width="1.42578125" style="1" customWidth="1"/>
    <col min="9" max="9" width="8.5703125" style="1" customWidth="1"/>
    <col min="10" max="10" width="1.42578125" style="1" customWidth="1"/>
    <col min="11" max="11" width="21.28515625" style="1" customWidth="1"/>
    <col min="12" max="12" width="1.42578125" style="1" customWidth="1"/>
    <col min="13" max="13" width="28.42578125" style="1" customWidth="1"/>
    <col min="14" max="16384" width="9.140625" style="1"/>
  </cols>
  <sheetData>
    <row r="1" spans="1:13" ht="20.100000000000001" customHeight="1" x14ac:dyDescent="0.4">
      <c r="A1" s="33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20.100000000000001" customHeight="1" x14ac:dyDescent="0.4">
      <c r="A2" s="33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0.100000000000001" customHeight="1" x14ac:dyDescent="0.4">
      <c r="A3" s="33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5" spans="1:13" ht="18.75" x14ac:dyDescent="0.4">
      <c r="A5" s="34" t="s">
        <v>76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3" ht="18.75" x14ac:dyDescent="0.4">
      <c r="A6" s="34" t="s">
        <v>77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8" spans="1:13" ht="18.75" x14ac:dyDescent="0.4">
      <c r="C8" s="28" t="s">
        <v>7</v>
      </c>
      <c r="D8" s="29"/>
      <c r="E8" s="29"/>
      <c r="F8" s="29"/>
      <c r="G8" s="29"/>
      <c r="H8" s="29"/>
      <c r="I8" s="29"/>
      <c r="J8" s="29"/>
      <c r="K8" s="29"/>
      <c r="L8" s="29"/>
      <c r="M8" s="29"/>
    </row>
    <row r="9" spans="1:13" ht="37.5" x14ac:dyDescent="0.4">
      <c r="A9" s="3" t="s">
        <v>78</v>
      </c>
      <c r="C9" s="3" t="s">
        <v>9</v>
      </c>
      <c r="E9" s="3" t="s">
        <v>79</v>
      </c>
      <c r="G9" s="3" t="s">
        <v>80</v>
      </c>
      <c r="I9" s="3" t="s">
        <v>81</v>
      </c>
      <c r="K9" s="13" t="s">
        <v>82</v>
      </c>
      <c r="M9" s="3" t="s">
        <v>83</v>
      </c>
    </row>
    <row r="10" spans="1:13" ht="18" x14ac:dyDescent="0.4">
      <c r="A10" s="10" t="s">
        <v>60</v>
      </c>
      <c r="K10" s="10">
        <f>SUM($K$9)</f>
        <v>0</v>
      </c>
    </row>
    <row r="11" spans="1:13" ht="18" x14ac:dyDescent="0.4">
      <c r="K11" s="12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7"/>
  <sheetViews>
    <sheetView rightToLeft="1" workbookViewId="0">
      <selection activeCell="O10" sqref="O10"/>
    </sheetView>
  </sheetViews>
  <sheetFormatPr defaultRowHeight="17.25" x14ac:dyDescent="0.4"/>
  <cols>
    <col min="1" max="1" width="21.28515625" style="1" customWidth="1"/>
    <col min="2" max="2" width="1.42578125" style="1" customWidth="1"/>
    <col min="3" max="3" width="18.42578125" style="1" customWidth="1"/>
    <col min="4" max="4" width="1.42578125" style="1" customWidth="1"/>
    <col min="5" max="5" width="10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18.425781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8.42578125" style="1" customWidth="1"/>
    <col min="18" max="18" width="1.42578125" style="1" customWidth="1"/>
    <col min="19" max="19" width="10.7109375" style="1" customWidth="1"/>
    <col min="20" max="16384" width="9.140625" style="1"/>
  </cols>
  <sheetData>
    <row r="1" spans="1:19" ht="20.100000000000001" customHeight="1" x14ac:dyDescent="0.4">
      <c r="A1" s="33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ht="20.100000000000001" customHeight="1" x14ac:dyDescent="0.4">
      <c r="A2" s="33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20.100000000000001" customHeight="1" x14ac:dyDescent="0.4">
      <c r="A3" s="33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5" spans="1:19" ht="18.75" x14ac:dyDescent="0.4">
      <c r="A5" s="34" t="s">
        <v>84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</row>
    <row r="7" spans="1:19" ht="18.75" x14ac:dyDescent="0.4">
      <c r="C7" s="28" t="s">
        <v>85</v>
      </c>
      <c r="D7" s="29"/>
      <c r="E7" s="29"/>
      <c r="F7" s="29"/>
      <c r="G7" s="29"/>
      <c r="H7" s="29"/>
      <c r="I7" s="29"/>
      <c r="K7" s="3" t="s">
        <v>5</v>
      </c>
      <c r="M7" s="28" t="s">
        <v>6</v>
      </c>
      <c r="N7" s="29"/>
      <c r="O7" s="29"/>
      <c r="Q7" s="28" t="s">
        <v>7</v>
      </c>
      <c r="R7" s="29"/>
      <c r="S7" s="29"/>
    </row>
    <row r="8" spans="1:19" ht="56.25" x14ac:dyDescent="0.4">
      <c r="A8" s="3" t="s">
        <v>86</v>
      </c>
      <c r="C8" s="3" t="s">
        <v>87</v>
      </c>
      <c r="E8" s="3" t="s">
        <v>88</v>
      </c>
      <c r="G8" s="13" t="s">
        <v>89</v>
      </c>
      <c r="I8" s="13" t="s">
        <v>90</v>
      </c>
      <c r="K8" s="3" t="s">
        <v>91</v>
      </c>
      <c r="M8" s="3" t="s">
        <v>92</v>
      </c>
      <c r="O8" s="3" t="s">
        <v>93</v>
      </c>
      <c r="Q8" s="3" t="s">
        <v>91</v>
      </c>
      <c r="S8" s="13" t="s">
        <v>15</v>
      </c>
    </row>
    <row r="9" spans="1:19" ht="18" x14ac:dyDescent="0.4">
      <c r="A9" s="7" t="s">
        <v>94</v>
      </c>
      <c r="C9" s="4" t="s">
        <v>95</v>
      </c>
      <c r="E9" s="5" t="s">
        <v>96</v>
      </c>
      <c r="G9" s="4" t="s">
        <v>97</v>
      </c>
      <c r="I9" s="4" t="s">
        <v>98</v>
      </c>
      <c r="K9" s="8">
        <v>9411090773</v>
      </c>
      <c r="M9" s="8">
        <v>147441017562</v>
      </c>
      <c r="O9" s="8">
        <v>151890850350</v>
      </c>
      <c r="Q9" s="8">
        <v>4961257985</v>
      </c>
      <c r="S9" s="9">
        <v>1.7496814104650744E-3</v>
      </c>
    </row>
    <row r="10" spans="1:19" ht="18" x14ac:dyDescent="0.4">
      <c r="A10" s="7" t="s">
        <v>99</v>
      </c>
      <c r="C10" s="4" t="s">
        <v>100</v>
      </c>
      <c r="E10" s="5" t="s">
        <v>101</v>
      </c>
      <c r="G10" s="4" t="s">
        <v>102</v>
      </c>
      <c r="I10" s="4" t="s">
        <v>98</v>
      </c>
      <c r="K10" s="8">
        <v>1070000000</v>
      </c>
      <c r="M10" s="8">
        <v>0</v>
      </c>
      <c r="O10" s="8">
        <v>0</v>
      </c>
      <c r="P10" s="4"/>
      <c r="Q10" s="8">
        <v>1070000000</v>
      </c>
      <c r="S10" s="9">
        <v>3.7735572607954784E-4</v>
      </c>
    </row>
    <row r="11" spans="1:19" ht="18" x14ac:dyDescent="0.4">
      <c r="A11" s="7" t="s">
        <v>99</v>
      </c>
      <c r="C11" s="4" t="s">
        <v>103</v>
      </c>
      <c r="E11" s="5" t="s">
        <v>96</v>
      </c>
      <c r="G11" s="4" t="s">
        <v>104</v>
      </c>
      <c r="I11" s="4" t="s">
        <v>98</v>
      </c>
      <c r="K11" s="8">
        <v>5189201</v>
      </c>
      <c r="M11" s="8">
        <v>26703</v>
      </c>
      <c r="O11" s="8">
        <v>0</v>
      </c>
      <c r="Q11" s="8">
        <v>5215904</v>
      </c>
      <c r="S11" s="9">
        <v>1.8394871411973999E-6</v>
      </c>
    </row>
    <row r="12" spans="1:19" ht="18" x14ac:dyDescent="0.4">
      <c r="A12" s="7" t="s">
        <v>99</v>
      </c>
      <c r="C12" s="4" t="s">
        <v>105</v>
      </c>
      <c r="E12" s="5" t="s">
        <v>96</v>
      </c>
      <c r="G12" s="4" t="s">
        <v>106</v>
      </c>
      <c r="I12" s="4" t="s">
        <v>98</v>
      </c>
      <c r="K12" s="8">
        <v>7619974757</v>
      </c>
      <c r="M12" s="8">
        <v>9232513878</v>
      </c>
      <c r="O12" s="8">
        <v>16616750000</v>
      </c>
      <c r="Q12" s="8">
        <v>235738635</v>
      </c>
      <c r="S12" s="9">
        <v>8.3137685771426652E-5</v>
      </c>
    </row>
    <row r="13" spans="1:19" ht="18" x14ac:dyDescent="0.4">
      <c r="A13" s="7" t="s">
        <v>99</v>
      </c>
      <c r="C13" s="4" t="s">
        <v>107</v>
      </c>
      <c r="E13" s="5" t="s">
        <v>96</v>
      </c>
      <c r="G13" s="4" t="s">
        <v>108</v>
      </c>
      <c r="I13" s="4" t="s">
        <v>98</v>
      </c>
      <c r="K13" s="8">
        <v>6747062820</v>
      </c>
      <c r="M13" s="8">
        <v>4209</v>
      </c>
      <c r="O13" s="8">
        <v>6746250000</v>
      </c>
      <c r="Q13" s="8">
        <v>817029</v>
      </c>
      <c r="S13" s="9">
        <v>2.8814072104957653E-7</v>
      </c>
    </row>
    <row r="14" spans="1:19" ht="18" x14ac:dyDescent="0.4">
      <c r="A14" s="7" t="s">
        <v>99</v>
      </c>
      <c r="C14" s="4" t="s">
        <v>109</v>
      </c>
      <c r="E14" s="5" t="s">
        <v>96</v>
      </c>
      <c r="G14" s="4" t="s">
        <v>110</v>
      </c>
      <c r="I14" s="4" t="s">
        <v>98</v>
      </c>
      <c r="K14" s="8">
        <v>10045622</v>
      </c>
      <c r="M14" s="8">
        <v>61521</v>
      </c>
      <c r="O14" s="8">
        <v>0</v>
      </c>
      <c r="Q14" s="8">
        <v>10107143</v>
      </c>
      <c r="S14" s="9">
        <v>3.5644750330418874E-6</v>
      </c>
    </row>
    <row r="15" spans="1:19" ht="18" x14ac:dyDescent="0.4">
      <c r="A15" s="7" t="s">
        <v>111</v>
      </c>
      <c r="C15" s="4" t="s">
        <v>112</v>
      </c>
      <c r="E15" s="5" t="s">
        <v>96</v>
      </c>
      <c r="G15" s="4" t="s">
        <v>113</v>
      </c>
      <c r="I15" s="4" t="s">
        <v>98</v>
      </c>
      <c r="K15" s="8">
        <v>2719993926</v>
      </c>
      <c r="M15" s="8">
        <v>102655495703</v>
      </c>
      <c r="O15" s="8">
        <v>84798188782</v>
      </c>
      <c r="Q15" s="8">
        <v>20577300847</v>
      </c>
      <c r="S15" s="9">
        <v>7.25697411390372E-3</v>
      </c>
    </row>
    <row r="16" spans="1:19" ht="18" x14ac:dyDescent="0.4">
      <c r="A16" s="10" t="s">
        <v>60</v>
      </c>
      <c r="K16" s="10">
        <f>SUM(K9:$K$15)</f>
        <v>27583357099</v>
      </c>
      <c r="M16" s="10">
        <f>SUM(M9:$M$15)</f>
        <v>259329119576</v>
      </c>
      <c r="O16" s="10">
        <f>SUM(O9:$O$15)</f>
        <v>260052039132</v>
      </c>
      <c r="Q16" s="10">
        <f>SUM(Q9:$Q$15)</f>
        <v>26860437543</v>
      </c>
      <c r="S16" s="11">
        <f>SUM(S9:$S$15)</f>
        <v>9.4728410391150576E-3</v>
      </c>
    </row>
    <row r="17" spans="11:19" ht="18" x14ac:dyDescent="0.4">
      <c r="K17" s="12"/>
      <c r="M17" s="12"/>
      <c r="O17" s="12"/>
      <c r="Q17" s="12"/>
      <c r="S17" s="12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1"/>
  <sheetViews>
    <sheetView rightToLeft="1" workbookViewId="0">
      <selection sqref="A1:XFD1048576"/>
    </sheetView>
  </sheetViews>
  <sheetFormatPr defaultRowHeight="17.25" x14ac:dyDescent="0.4"/>
  <cols>
    <col min="1" max="1" width="17" style="1" customWidth="1"/>
    <col min="2" max="2" width="1.42578125" style="1" customWidth="1"/>
    <col min="3" max="3" width="11.42578125" style="1" customWidth="1"/>
    <col min="4" max="4" width="1.42578125" style="1" customWidth="1"/>
    <col min="5" max="5" width="7.140625" style="1" customWidth="1"/>
    <col min="6" max="6" width="1.42578125" style="1" customWidth="1"/>
    <col min="7" max="7" width="7.1406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11.4257812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1.42578125" style="1" customWidth="1"/>
    <col min="18" max="18" width="14.140625" style="1" customWidth="1"/>
    <col min="19" max="19" width="1.42578125" style="1" customWidth="1"/>
    <col min="20" max="20" width="11.42578125" style="1" customWidth="1"/>
    <col min="21" max="21" width="14.140625" style="1" customWidth="1"/>
    <col min="22" max="22" width="1.42578125" style="1" customWidth="1"/>
    <col min="23" max="23" width="11.42578125" style="1" customWidth="1"/>
    <col min="24" max="24" width="1.42578125" style="1" customWidth="1"/>
    <col min="25" max="25" width="17" style="1" customWidth="1"/>
    <col min="26" max="26" width="1.42578125" style="1" customWidth="1"/>
    <col min="27" max="27" width="17" style="1" customWidth="1"/>
    <col min="28" max="28" width="1.42578125" style="1" customWidth="1"/>
    <col min="29" max="29" width="8.5703125" style="1" customWidth="1"/>
    <col min="30" max="16384" width="9.140625" style="1"/>
  </cols>
  <sheetData>
    <row r="1" spans="1:29" ht="20.100000000000001" customHeight="1" x14ac:dyDescent="0.4">
      <c r="A1" s="33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</row>
    <row r="2" spans="1:29" ht="20.100000000000001" customHeight="1" x14ac:dyDescent="0.4">
      <c r="A2" s="33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</row>
    <row r="3" spans="1:29" ht="20.100000000000001" customHeight="1" x14ac:dyDescent="0.4">
      <c r="A3" s="33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</row>
    <row r="5" spans="1:29" ht="18.75" x14ac:dyDescent="0.4">
      <c r="A5" s="34" t="s">
        <v>114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</row>
    <row r="7" spans="1:29" ht="18.75" x14ac:dyDescent="0.4">
      <c r="K7" s="3" t="s">
        <v>5</v>
      </c>
      <c r="M7" s="28" t="s">
        <v>6</v>
      </c>
      <c r="N7" s="29"/>
      <c r="O7" s="29"/>
      <c r="P7" s="29"/>
      <c r="Q7" s="29"/>
      <c r="R7" s="29"/>
      <c r="S7" s="29"/>
      <c r="T7" s="29"/>
      <c r="U7" s="29"/>
      <c r="W7" s="28" t="s">
        <v>7</v>
      </c>
      <c r="X7" s="29"/>
      <c r="Y7" s="29"/>
      <c r="Z7" s="29"/>
      <c r="AA7" s="29"/>
      <c r="AB7" s="29"/>
      <c r="AC7" s="29"/>
    </row>
    <row r="8" spans="1:29" ht="18" x14ac:dyDescent="0.4">
      <c r="A8" s="30" t="s">
        <v>115</v>
      </c>
      <c r="C8" s="32" t="s">
        <v>73</v>
      </c>
      <c r="E8" s="32" t="s">
        <v>90</v>
      </c>
      <c r="G8" s="32" t="s">
        <v>116</v>
      </c>
      <c r="I8" s="32" t="s">
        <v>71</v>
      </c>
      <c r="K8" s="30" t="s">
        <v>9</v>
      </c>
      <c r="M8" s="30" t="s">
        <v>10</v>
      </c>
      <c r="O8" s="30" t="s">
        <v>11</v>
      </c>
      <c r="Q8" s="30" t="s">
        <v>12</v>
      </c>
      <c r="R8" s="27"/>
      <c r="T8" s="30" t="s">
        <v>13</v>
      </c>
      <c r="U8" s="27"/>
      <c r="W8" s="30" t="s">
        <v>9</v>
      </c>
      <c r="Y8" s="30" t="s">
        <v>10</v>
      </c>
      <c r="AA8" s="30" t="s">
        <v>11</v>
      </c>
      <c r="AC8" s="32" t="s">
        <v>15</v>
      </c>
    </row>
    <row r="9" spans="1:29" ht="18" x14ac:dyDescent="0.4">
      <c r="A9" s="31"/>
      <c r="C9" s="31"/>
      <c r="E9" s="31"/>
      <c r="G9" s="31"/>
      <c r="I9" s="31"/>
      <c r="K9" s="31"/>
      <c r="M9" s="31"/>
      <c r="O9" s="31"/>
      <c r="Q9" s="6" t="s">
        <v>9</v>
      </c>
      <c r="R9" s="6" t="s">
        <v>10</v>
      </c>
      <c r="T9" s="6" t="s">
        <v>9</v>
      </c>
      <c r="U9" s="6" t="s">
        <v>16</v>
      </c>
      <c r="W9" s="31"/>
      <c r="Y9" s="31"/>
      <c r="AA9" s="31"/>
      <c r="AC9" s="31"/>
    </row>
    <row r="10" spans="1:29" ht="18" x14ac:dyDescent="0.4">
      <c r="A10" s="10" t="s">
        <v>60</v>
      </c>
      <c r="K10" s="10">
        <f>SUM($K$9)</f>
        <v>0</v>
      </c>
      <c r="M10" s="10">
        <f>SUM($M$9)</f>
        <v>0</v>
      </c>
      <c r="O10" s="10">
        <f>SUM($O$9)</f>
        <v>0</v>
      </c>
      <c r="Q10" s="10">
        <f>SUM($Q$9)</f>
        <v>0</v>
      </c>
      <c r="R10" s="10">
        <f>SUM($R$9)</f>
        <v>0</v>
      </c>
      <c r="T10" s="10">
        <f>SUM($T$9)</f>
        <v>0</v>
      </c>
      <c r="U10" s="10">
        <f>SUM($U$9)</f>
        <v>0</v>
      </c>
      <c r="W10" s="10">
        <f>SUM($W$9)</f>
        <v>0</v>
      </c>
      <c r="Y10" s="10">
        <f>SUM($Y$9)</f>
        <v>0</v>
      </c>
      <c r="AA10" s="10">
        <f>SUM($AA$9)</f>
        <v>0</v>
      </c>
      <c r="AC10" s="11">
        <f>SUM($AC$9)</f>
        <v>0</v>
      </c>
    </row>
    <row r="11" spans="1:29" ht="18" x14ac:dyDescent="0.4">
      <c r="K11" s="12"/>
      <c r="M11" s="12"/>
      <c r="O11" s="12"/>
      <c r="Q11" s="12"/>
      <c r="R11" s="12"/>
      <c r="T11" s="12"/>
      <c r="U11" s="12"/>
      <c r="W11" s="12"/>
      <c r="Y11" s="12"/>
      <c r="AA11" s="12"/>
      <c r="AC11" s="12"/>
    </row>
  </sheetData>
  <mergeCells count="20">
    <mergeCell ref="A1:AC1"/>
    <mergeCell ref="A2:AC2"/>
    <mergeCell ref="A3:AC3"/>
    <mergeCell ref="A5:AC5"/>
    <mergeCell ref="M7:U7"/>
    <mergeCell ref="W7:AC7"/>
    <mergeCell ref="A8:A9"/>
    <mergeCell ref="C8:C9"/>
    <mergeCell ref="E8:E9"/>
    <mergeCell ref="G8:G9"/>
    <mergeCell ref="I8:I9"/>
    <mergeCell ref="W8:W9"/>
    <mergeCell ref="Y8:Y9"/>
    <mergeCell ref="AA8:AA9"/>
    <mergeCell ref="AC8:AC9"/>
    <mergeCell ref="K8:K9"/>
    <mergeCell ref="M8:M9"/>
    <mergeCell ref="O8:O9"/>
    <mergeCell ref="Q8:R8"/>
    <mergeCell ref="T8:U8"/>
  </mergeCells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rightToLeft="1" workbookViewId="0">
      <selection activeCell="E17" sqref="E17"/>
    </sheetView>
  </sheetViews>
  <sheetFormatPr defaultRowHeight="17.25" x14ac:dyDescent="0.4"/>
  <cols>
    <col min="1" max="1" width="49.710937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21.285156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6384" width="9.140625" style="1"/>
  </cols>
  <sheetData>
    <row r="1" spans="1:9" ht="20.100000000000001" customHeight="1" x14ac:dyDescent="0.4">
      <c r="A1" s="33" t="s">
        <v>0</v>
      </c>
      <c r="B1" s="27"/>
      <c r="C1" s="27"/>
      <c r="D1" s="27"/>
      <c r="E1" s="27"/>
      <c r="F1" s="27"/>
      <c r="G1" s="27"/>
      <c r="H1" s="27"/>
      <c r="I1" s="27"/>
    </row>
    <row r="2" spans="1:9" ht="20.100000000000001" customHeight="1" x14ac:dyDescent="0.4">
      <c r="A2" s="33" t="s">
        <v>117</v>
      </c>
      <c r="B2" s="27"/>
      <c r="C2" s="27"/>
      <c r="D2" s="27"/>
      <c r="E2" s="27"/>
      <c r="F2" s="27"/>
      <c r="G2" s="27"/>
      <c r="H2" s="27"/>
      <c r="I2" s="27"/>
    </row>
    <row r="3" spans="1:9" ht="20.100000000000001" customHeight="1" x14ac:dyDescent="0.4">
      <c r="A3" s="33" t="s">
        <v>2</v>
      </c>
      <c r="B3" s="27"/>
      <c r="C3" s="27"/>
      <c r="D3" s="27"/>
      <c r="E3" s="27"/>
      <c r="F3" s="27"/>
      <c r="G3" s="27"/>
      <c r="H3" s="27"/>
      <c r="I3" s="27"/>
    </row>
    <row r="5" spans="1:9" ht="18.75" x14ac:dyDescent="0.4">
      <c r="A5" s="34" t="s">
        <v>118</v>
      </c>
      <c r="B5" s="27"/>
      <c r="C5" s="27"/>
      <c r="D5" s="27"/>
      <c r="E5" s="27"/>
      <c r="F5" s="27"/>
      <c r="G5" s="27"/>
      <c r="H5" s="27"/>
      <c r="I5" s="27"/>
    </row>
    <row r="7" spans="1:9" ht="37.5" x14ac:dyDescent="0.4">
      <c r="A7" s="3" t="s">
        <v>119</v>
      </c>
      <c r="C7" s="3" t="s">
        <v>120</v>
      </c>
      <c r="E7" s="3" t="s">
        <v>91</v>
      </c>
      <c r="G7" s="13" t="s">
        <v>121</v>
      </c>
      <c r="I7" s="13" t="s">
        <v>122</v>
      </c>
    </row>
    <row r="8" spans="1:9" ht="18.75" x14ac:dyDescent="0.4">
      <c r="A8" s="2" t="s">
        <v>123</v>
      </c>
      <c r="C8" s="4" t="s">
        <v>124</v>
      </c>
      <c r="E8" s="8">
        <v>595272086520</v>
      </c>
      <c r="G8" s="9">
        <f>E8/601574557111</f>
        <v>0.98952337575367721</v>
      </c>
      <c r="I8" s="9">
        <f>E8/2835520772711</f>
        <v>0.20993395366695516</v>
      </c>
    </row>
    <row r="9" spans="1:9" ht="18.75" x14ac:dyDescent="0.4">
      <c r="A9" s="2" t="s">
        <v>125</v>
      </c>
      <c r="C9" s="4" t="s">
        <v>126</v>
      </c>
      <c r="E9" s="8">
        <v>0</v>
      </c>
      <c r="G9" s="9">
        <f>E9/601574557111</f>
        <v>0</v>
      </c>
      <c r="I9" s="9">
        <f>E9/2835520772711</f>
        <v>0</v>
      </c>
    </row>
    <row r="10" spans="1:9" ht="18.75" x14ac:dyDescent="0.4">
      <c r="A10" s="2" t="s">
        <v>127</v>
      </c>
      <c r="C10" s="4" t="s">
        <v>128</v>
      </c>
      <c r="E10" s="8">
        <v>263936837</v>
      </c>
      <c r="G10" s="9">
        <f>E10/601574557111</f>
        <v>4.3874335089490743E-4</v>
      </c>
      <c r="I10" s="9">
        <f>E10/2835520772711</f>
        <v>9.3082314733901187E-5</v>
      </c>
    </row>
    <row r="11" spans="1:9" ht="18.75" x14ac:dyDescent="0.4">
      <c r="A11" s="2" t="s">
        <v>129</v>
      </c>
      <c r="C11" s="4" t="s">
        <v>130</v>
      </c>
      <c r="E11" s="8">
        <v>6038533754</v>
      </c>
      <c r="G11" s="9">
        <f>E11/601574557111</f>
        <v>1.0037880895427889E-2</v>
      </c>
      <c r="I11" s="9">
        <f>E11/2835520772711</f>
        <v>2.1296030740154464E-3</v>
      </c>
    </row>
    <row r="12" spans="1:9" ht="18.75" x14ac:dyDescent="0.4">
      <c r="A12" s="3" t="s">
        <v>60</v>
      </c>
      <c r="E12" s="10">
        <f>SUM(E8:$E$11)</f>
        <v>601574557111</v>
      </c>
      <c r="G12" s="11">
        <f>SUM(G8:$G$11)</f>
        <v>1</v>
      </c>
      <c r="I12" s="11">
        <f>SUM(I8:$I$11)</f>
        <v>0.2121566390557045</v>
      </c>
    </row>
    <row r="13" spans="1:9" ht="18" x14ac:dyDescent="0.4">
      <c r="E13" s="12"/>
      <c r="G13" s="12"/>
      <c r="I13" s="12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13"/>
  <sheetViews>
    <sheetView rightToLeft="1" workbookViewId="0">
      <selection activeCell="S13" sqref="S13"/>
    </sheetView>
  </sheetViews>
  <sheetFormatPr defaultRowHeight="17.25" x14ac:dyDescent="0.4"/>
  <cols>
    <col min="1" max="1" width="17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2.710937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8.425781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4.140625" style="1" customWidth="1"/>
    <col min="18" max="18" width="1.42578125" style="1" customWidth="1"/>
    <col min="19" max="19" width="18.42578125" style="1" customWidth="1"/>
    <col min="20" max="16384" width="9.140625" style="1"/>
  </cols>
  <sheetData>
    <row r="1" spans="1:19" ht="20.100000000000001" customHeight="1" x14ac:dyDescent="0.4">
      <c r="A1" s="33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ht="20.100000000000001" customHeight="1" x14ac:dyDescent="0.4">
      <c r="A2" s="33" t="s">
        <v>117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20.100000000000001" customHeight="1" x14ac:dyDescent="0.4">
      <c r="A3" s="33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5" spans="1:19" ht="18.75" x14ac:dyDescent="0.4">
      <c r="A5" s="34" t="s">
        <v>131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</row>
    <row r="7" spans="1:19" ht="18.75" x14ac:dyDescent="0.4">
      <c r="C7" s="28" t="s">
        <v>132</v>
      </c>
      <c r="D7" s="29"/>
      <c r="E7" s="29"/>
      <c r="F7" s="29"/>
      <c r="G7" s="29"/>
      <c r="I7" s="28" t="s">
        <v>133</v>
      </c>
      <c r="J7" s="29"/>
      <c r="K7" s="29"/>
      <c r="L7" s="29"/>
      <c r="M7" s="29"/>
      <c r="O7" s="28" t="s">
        <v>7</v>
      </c>
      <c r="P7" s="29"/>
      <c r="Q7" s="29"/>
      <c r="R7" s="29"/>
      <c r="S7" s="29"/>
    </row>
    <row r="8" spans="1:19" ht="56.25" x14ac:dyDescent="0.4">
      <c r="A8" s="3" t="s">
        <v>62</v>
      </c>
      <c r="C8" s="13" t="s">
        <v>134</v>
      </c>
      <c r="E8" s="13" t="s">
        <v>135</v>
      </c>
      <c r="G8" s="13" t="s">
        <v>136</v>
      </c>
      <c r="I8" s="13" t="s">
        <v>137</v>
      </c>
      <c r="K8" s="13" t="s">
        <v>138</v>
      </c>
      <c r="M8" s="13" t="s">
        <v>139</v>
      </c>
      <c r="O8" s="13" t="s">
        <v>137</v>
      </c>
      <c r="Q8" s="13" t="s">
        <v>138</v>
      </c>
      <c r="S8" s="13" t="s">
        <v>139</v>
      </c>
    </row>
    <row r="9" spans="1:19" ht="18" x14ac:dyDescent="0.4">
      <c r="A9" s="5" t="s">
        <v>27</v>
      </c>
      <c r="C9" s="4" t="s">
        <v>140</v>
      </c>
      <c r="E9" s="8">
        <v>1316253</v>
      </c>
      <c r="G9" s="8">
        <v>5650</v>
      </c>
      <c r="I9" s="15">
        <v>0</v>
      </c>
      <c r="J9" s="16"/>
      <c r="K9" s="15">
        <v>0</v>
      </c>
      <c r="L9" s="16"/>
      <c r="M9" s="15">
        <v>0</v>
      </c>
      <c r="N9" s="15"/>
      <c r="O9" s="15">
        <v>7436829450</v>
      </c>
      <c r="P9" s="16"/>
      <c r="Q9" s="15">
        <v>-701239501</v>
      </c>
      <c r="R9" s="16"/>
      <c r="S9" s="15">
        <f>O9+Q9</f>
        <v>6735589949</v>
      </c>
    </row>
    <row r="10" spans="1:19" ht="18" x14ac:dyDescent="0.4">
      <c r="A10" s="5" t="s">
        <v>141</v>
      </c>
      <c r="C10" s="4" t="s">
        <v>142</v>
      </c>
      <c r="E10" s="8">
        <v>1050000</v>
      </c>
      <c r="G10" s="8">
        <v>350</v>
      </c>
      <c r="I10" s="15">
        <v>0</v>
      </c>
      <c r="J10" s="16"/>
      <c r="K10" s="15">
        <v>0</v>
      </c>
      <c r="L10" s="16"/>
      <c r="M10" s="15">
        <v>0</v>
      </c>
      <c r="N10" s="15"/>
      <c r="O10" s="15">
        <v>367500000</v>
      </c>
      <c r="P10" s="16"/>
      <c r="Q10" s="15">
        <v>0</v>
      </c>
      <c r="R10" s="16"/>
      <c r="S10" s="15">
        <f t="shared" ref="S10:S11" si="0">O10+Q10</f>
        <v>367500000</v>
      </c>
    </row>
    <row r="11" spans="1:19" ht="18" x14ac:dyDescent="0.4">
      <c r="A11" s="5" t="s">
        <v>51</v>
      </c>
      <c r="C11" s="4" t="s">
        <v>143</v>
      </c>
      <c r="E11" s="8">
        <v>5800000</v>
      </c>
      <c r="G11" s="8">
        <v>5100</v>
      </c>
      <c r="I11" s="15">
        <v>29580000000</v>
      </c>
      <c r="J11" s="16"/>
      <c r="K11" s="15">
        <v>0</v>
      </c>
      <c r="L11" s="16"/>
      <c r="M11" s="15">
        <v>29580000000</v>
      </c>
      <c r="N11" s="16"/>
      <c r="O11" s="15">
        <v>29580000000</v>
      </c>
      <c r="P11" s="16"/>
      <c r="Q11" s="15">
        <v>0</v>
      </c>
      <c r="R11" s="16"/>
      <c r="S11" s="15">
        <f t="shared" si="0"/>
        <v>29580000000</v>
      </c>
    </row>
    <row r="12" spans="1:19" ht="18" x14ac:dyDescent="0.4">
      <c r="A12" s="10" t="s">
        <v>60</v>
      </c>
      <c r="I12" s="17">
        <f>SUM(I9:$I$11)</f>
        <v>29580000000</v>
      </c>
      <c r="J12" s="16"/>
      <c r="K12" s="17">
        <f>SUM(K9:$K$11)</f>
        <v>0</v>
      </c>
      <c r="L12" s="16"/>
      <c r="M12" s="17">
        <f>SUM(M9:$M$11)</f>
        <v>29580000000</v>
      </c>
      <c r="N12" s="16"/>
      <c r="O12" s="17">
        <f>SUM(O9:$O$11)</f>
        <v>37384329450</v>
      </c>
      <c r="P12" s="16"/>
      <c r="Q12" s="17">
        <f>SUM(Q9:$Q$11)</f>
        <v>-701239501</v>
      </c>
      <c r="R12" s="16"/>
      <c r="S12" s="17">
        <f>SUM(S9:S11)</f>
        <v>36683089949</v>
      </c>
    </row>
    <row r="13" spans="1:19" ht="18" x14ac:dyDescent="0.4">
      <c r="I13" s="12"/>
      <c r="K13" s="12"/>
      <c r="M13" s="12"/>
      <c r="O13" s="12"/>
      <c r="Q13" s="12"/>
      <c r="S13" s="12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'11'!Print_Area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Parisa Gharavi</cp:lastModifiedBy>
  <cp:lastPrinted>2023-02-26T06:14:02Z</cp:lastPrinted>
  <dcterms:created xsi:type="dcterms:W3CDTF">2023-02-25T06:50:31Z</dcterms:created>
  <dcterms:modified xsi:type="dcterms:W3CDTF">2023-02-26T06:45:03Z</dcterms:modified>
</cp:coreProperties>
</file>