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E0C6A58C-8590-4054-97BC-52F93EB18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calcPr calcId="191029"/>
</workbook>
</file>

<file path=xl/calcChain.xml><?xml version="1.0" encoding="utf-8"?>
<calcChain xmlns="http://schemas.openxmlformats.org/spreadsheetml/2006/main">
  <c r="G12" i="8" l="1"/>
  <c r="G8" i="8"/>
  <c r="G11" i="8"/>
  <c r="E14" i="16"/>
  <c r="C14" i="16"/>
  <c r="G9" i="15" l="1"/>
  <c r="E15" i="15"/>
  <c r="I46" i="11"/>
  <c r="I57" i="12"/>
  <c r="M57" i="12"/>
  <c r="O57" i="12"/>
  <c r="Q57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9" i="12"/>
  <c r="E57" i="12"/>
  <c r="G57" i="12"/>
  <c r="M14" i="9"/>
  <c r="S14" i="9"/>
  <c r="S10" i="9"/>
  <c r="S11" i="9"/>
  <c r="S12" i="9"/>
  <c r="S13" i="9"/>
  <c r="S9" i="9"/>
  <c r="M9" i="9"/>
  <c r="S17" i="6"/>
  <c r="W59" i="2"/>
  <c r="I15" i="15" l="1"/>
  <c r="K14" i="15" s="1"/>
  <c r="G13" i="15"/>
  <c r="U66" i="13"/>
  <c r="S66" i="13"/>
  <c r="Q66" i="13"/>
  <c r="O66" i="13"/>
  <c r="M66" i="13"/>
  <c r="K66" i="13"/>
  <c r="I66" i="13"/>
  <c r="G66" i="13"/>
  <c r="E66" i="13"/>
  <c r="C66" i="13"/>
  <c r="Q48" i="11"/>
  <c r="O48" i="11"/>
  <c r="M48" i="11"/>
  <c r="I48" i="11"/>
  <c r="G48" i="11"/>
  <c r="E48" i="11"/>
  <c r="S15" i="10"/>
  <c r="Q15" i="10"/>
  <c r="O15" i="10"/>
  <c r="M15" i="10"/>
  <c r="K15" i="10"/>
  <c r="I15" i="10"/>
  <c r="Q14" i="9"/>
  <c r="O14" i="9"/>
  <c r="K14" i="9"/>
  <c r="I14" i="9"/>
  <c r="E12" i="8"/>
  <c r="I12" i="8"/>
  <c r="G10" i="8"/>
  <c r="G9" i="8"/>
  <c r="Q17" i="6"/>
  <c r="O17" i="6"/>
  <c r="M17" i="6"/>
  <c r="K17" i="6"/>
  <c r="U59" i="2"/>
  <c r="S59" i="2"/>
  <c r="M59" i="2"/>
  <c r="J59" i="2"/>
  <c r="G59" i="2"/>
  <c r="E59" i="2"/>
  <c r="K9" i="15" l="1"/>
  <c r="G10" i="15"/>
  <c r="K10" i="15"/>
  <c r="G11" i="15"/>
  <c r="K11" i="15"/>
  <c r="G12" i="15"/>
  <c r="K12" i="15"/>
  <c r="K13" i="15"/>
  <c r="G15" i="15" l="1"/>
  <c r="K15" i="15"/>
</calcChain>
</file>

<file path=xl/sharedStrings.xml><?xml version="1.0" encoding="utf-8"?>
<sst xmlns="http://schemas.openxmlformats.org/spreadsheetml/2006/main" count="459" uniqueCount="191">
  <si>
    <t>‫صندوق سرمايه گذاري رشد سامان</t>
  </si>
  <si>
    <t>‫صورت وضعیت پورتفوی</t>
  </si>
  <si>
    <t>‫برای ماه منتهی به 1402/01/31</t>
  </si>
  <si>
    <t>‫1- سرمایه گذاری ها</t>
  </si>
  <si>
    <t>‫1-1- سرمایه گذاری در سهام و حق تقدم سهام</t>
  </si>
  <si>
    <t>‫1401/12/29</t>
  </si>
  <si>
    <t>‫تغییرات طی دوره</t>
  </si>
  <si>
    <t>‫1402/01/31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</si>
  <si>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</si>
  <si>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</si>
  <si>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</si>
  <si>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</si>
  <si>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</si>
  <si>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</si>
  <si>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</si>
  <si>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</si>
  <si>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</si>
  <si>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</si>
  <si>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‫بانک سامان</t>
  </si>
  <si>
    <t>‫برق مپنا</t>
  </si>
  <si>
    <t>‫بيمه البرز</t>
  </si>
  <si>
    <t>‫تامين سرمايه كيميا</t>
  </si>
  <si>
    <t>‫تامين سرمايه نوين</t>
  </si>
  <si>
    <t>‫توسعه صنایع بهشهر</t>
  </si>
  <si>
    <t>‫توليدات پتروشيمي قائد بصير</t>
  </si>
  <si>
    <t>‫حمل و نقل ريلي پارسيان</t>
  </si>
  <si>
    <t>‫دارويي تامين</t>
  </si>
  <si>
    <t>‫سرمايه سبحان</t>
  </si>
  <si>
    <t>‫سرمايه گذاري آرمان گستر پاريز- (نماد قدیمی حذف شده)</t>
  </si>
  <si>
    <t>‫سرمايه گذاري صبا تامين</t>
  </si>
  <si>
    <t>‫سرمايه گذاري صدرتامين</t>
  </si>
  <si>
    <t>‫سرمايه گذاري غدير</t>
  </si>
  <si>
    <t>‫سرمايه گذاري ملي ايران</t>
  </si>
  <si>
    <t>‫سرمايه گذاري پارس آريان</t>
  </si>
  <si>
    <t>‫سيمان اردستان</t>
  </si>
  <si>
    <t>‫سيمان صوفيان</t>
  </si>
  <si>
    <t>‫سينا دارو</t>
  </si>
  <si>
    <t>‫ص. معدني كيمياي زنجان گستران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</si>
  <si>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</si>
  <si>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</si>
  <si>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</si>
  <si>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</si>
  <si>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‫فجر انرژي خليج فارس</t>
  </si>
  <si>
    <t>‫فولاد مباركه</t>
  </si>
  <si>
    <t>‫فولاد هرمزگان</t>
  </si>
  <si>
    <t>‫قطعات اتومبيل</t>
  </si>
  <si>
    <t>‫كاشي الوند</t>
  </si>
  <si>
    <t>‫كوير تاير</t>
  </si>
  <si>
    <t>‫كوير تاير (تقدم)</t>
  </si>
  <si>
    <t>‫ملي شيمي كشاورز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</si>
  <si>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</si>
  <si>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</si>
  <si>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</si>
  <si>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</si>
  <si>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</si>
  <si>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</si>
  <si>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‫نگين طبس</t>
  </si>
  <si>
    <t>‫پارس خزر</t>
  </si>
  <si>
    <t>‫پارس مينو</t>
  </si>
  <si>
    <t>‫پتروشيمي تندگويان</t>
  </si>
  <si>
    <t>‫پتروشیمی تامین</t>
  </si>
  <si>
    <t>‫پخش رازي</t>
  </si>
  <si>
    <t>‫پلي پروپيلن جم - جم پيلن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</si>
  <si>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</si>
  <si>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</si>
  <si>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</si>
  <si>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</si>
  <si>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</si>
  <si>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</si>
  <si>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</si>
  <si>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</si>
  <si>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</si>
  <si>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</si>
  <si>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</si>
  <si>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</si>
  <si>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</si>
  <si>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</si>
  <si>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</si>
  <si>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</si>
  <si>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</si>
  <si>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</si>
  <si>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</si>
  <si>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</si>
  <si>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</si>
  <si>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</si>
  <si>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</si>
  <si>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</si>
  <si>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</si>
  <si>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</si>
  <si>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</si>
  <si>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</si>
  <si>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</si>
  <si>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</si>
  <si>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</si>
  <si>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</si>
  <si>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</si>
  <si>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</si>
  <si>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</si>
  <si>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‫849-40-1792880-1</t>
  </si>
  <si>
    <t>‫1402/01/21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</si>
  <si>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</si>
  <si>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</si>
  <si>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</si>
  <si>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</si>
  <si>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</si>
  <si>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</si>
  <si>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</si>
  <si>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</si>
  <si>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</si>
  <si>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</si>
  <si>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</si>
  <si>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</si>
  <si>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</si>
  <si>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</si>
  <si>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</si>
  <si>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</si>
  <si>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</si>
  <si>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</si>
  <si>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</si>
  <si>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</si>
  <si>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</si>
  <si>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</si>
  <si>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</si>
  <si>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‫1402/01/27</t>
  </si>
  <si>
    <t>‫1401/09/28</t>
  </si>
  <si>
    <t>‫1401/12/22</t>
  </si>
  <si>
    <t>‫مپنا</t>
  </si>
  <si>
    <t>‫1401/07/30</t>
  </si>
  <si>
    <t>‫1401/10/28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</si>
  <si>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</si>
  <si>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</si>
  <si>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</si>
  <si>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</si>
  <si>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</si>
  <si>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‫1402/01/05</t>
  </si>
  <si>
    <t>‫-</t>
  </si>
  <si>
    <t>‫كوتاه مدت-1-1792880-810-821-سامان</t>
  </si>
  <si>
    <t>‫1402/01/01</t>
  </si>
  <si>
    <t>‫كوتاه مدت-1-1792880-810-829-سامان</t>
  </si>
  <si>
    <t>‫كوتاه مدت-1-1792880-819-821-سامان</t>
  </si>
  <si>
    <t>‫1402/01/11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</si>
  <si>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</si>
  <si>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</si>
  <si>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</si>
  <si>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</si>
  <si>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</si>
  <si>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</si>
  <si>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</si>
  <si>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</si>
  <si>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</si>
  <si>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</si>
  <si>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‫توسعه‌معادن‌وفلزات‌</t>
  </si>
  <si>
    <t>‫سيمان خزر</t>
  </si>
  <si>
    <t>‫مخابرات</t>
  </si>
  <si>
    <t>‫پرداخت الكترونيك سامان كيش</t>
  </si>
  <si>
    <t>‫پيشگامان فن آوري و دانش آراميس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</si>
  <si>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</si>
  <si>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</si>
  <si>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</si>
  <si>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‫پتروشیمی تامین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</si>
  <si>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</si>
  <si>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</si>
  <si>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</si>
  <si>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</si>
  <si>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</si>
  <si>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</si>
  <si>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</si>
  <si>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‫توسعه صنايع بهشهر</t>
  </si>
  <si>
    <t>‫نفت و گاز پارسيان</t>
  </si>
  <si>
    <t>‫پارس آريان</t>
  </si>
  <si>
    <t>‫پتروشيمي تامين</t>
  </si>
  <si>
    <t>‫پتروشيمي خليج فارس</t>
  </si>
  <si>
    <t>‫پتروشيمي فجر</t>
  </si>
  <si>
    <t>‫بيمه اتكايي آواي پارس70%تاديه</t>
  </si>
  <si>
    <t>‫بيمه اتكايي تهران رواك50%تاديه</t>
  </si>
  <si>
    <t>‫سرمايه گذاري معادن و فلزات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</si>
  <si>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</si>
  <si>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</si>
  <si>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</si>
  <si>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</si>
  <si>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</si>
  <si>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</si>
  <si>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</si>
  <si>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</si>
  <si>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</si>
  <si>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</si>
  <si>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</si>
  <si>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1402/01/01</t>
  </si>
  <si>
    <t>سایر درآمدهای تنزیل سود سهام</t>
  </si>
  <si>
    <t>ریال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</si>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</sst>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03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0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3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 wrapText="1"/>
    </xf>
    <xf numFmtId="37" fontId="87" fillId="0" borderId="1" xfId="0" applyNumberFormat="1" applyFont="1" applyBorder="1" applyAlignment="1">
      <alignment horizontal="center" vertical="center" wrapText="1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0" xfId="0" applyNumberFormat="1" applyFont="1" applyAlignment="1">
      <alignment horizontal="right" vertical="center" wrapText="1"/>
    </xf>
    <xf numFmtId="37" fontId="93" fillId="0" borderId="0" xfId="0" applyNumberFormat="1" applyFont="1" applyAlignment="1">
      <alignment horizontal="center" vertical="center" wrapText="1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 wrapText="1"/>
    </xf>
    <xf numFmtId="37" fontId="106" fillId="0" borderId="0" xfId="0" applyNumberFormat="1" applyFont="1" applyAlignment="1">
      <alignment horizontal="right" vertical="center" wrapText="1"/>
    </xf>
    <xf numFmtId="37" fontId="107" fillId="0" borderId="0" xfId="0" applyNumberFormat="1" applyFont="1" applyAlignment="1">
      <alignment horizontal="center" vertical="center" wrapText="1"/>
    </xf>
    <xf numFmtId="37" fontId="108" fillId="0" borderId="3" xfId="0" applyNumberFormat="1" applyFont="1" applyBorder="1" applyAlignment="1">
      <alignment horizontal="center" vertical="center"/>
    </xf>
    <xf numFmtId="37" fontId="113" fillId="0" borderId="1" xfId="0" applyNumberFormat="1" applyFont="1" applyBorder="1" applyAlignment="1">
      <alignment horizontal="center" vertical="center"/>
    </xf>
    <xf numFmtId="37" fontId="114" fillId="0" borderId="1" xfId="0" applyNumberFormat="1" applyFont="1" applyBorder="1" applyAlignment="1">
      <alignment horizontal="center" vertical="center"/>
    </xf>
    <xf numFmtId="37" fontId="115" fillId="0" borderId="1" xfId="0" applyNumberFormat="1" applyFont="1" applyBorder="1" applyAlignment="1">
      <alignment horizontal="center" vertical="center"/>
    </xf>
    <xf numFmtId="37" fontId="116" fillId="0" borderId="0" xfId="0" applyNumberFormat="1" applyFont="1" applyAlignment="1">
      <alignment horizontal="right" vertical="center"/>
    </xf>
    <xf numFmtId="37" fontId="117" fillId="0" borderId="0" xfId="0" applyNumberFormat="1" applyFont="1" applyAlignment="1">
      <alignment horizontal="right" vertical="center"/>
    </xf>
    <xf numFmtId="37" fontId="118" fillId="0" borderId="0" xfId="0" applyNumberFormat="1" applyFont="1" applyAlignment="1">
      <alignment horizontal="right" vertical="center"/>
    </xf>
    <xf numFmtId="37" fontId="119" fillId="0" borderId="0" xfId="0" applyNumberFormat="1" applyFont="1" applyAlignment="1">
      <alignment horizontal="right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4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 wrapText="1"/>
    </xf>
    <xf numFmtId="37" fontId="131" fillId="0" borderId="1" xfId="0" applyNumberFormat="1" applyFont="1" applyBorder="1" applyAlignment="1">
      <alignment horizontal="center" vertical="center" wrapText="1"/>
    </xf>
    <xf numFmtId="37" fontId="132" fillId="0" borderId="1" xfId="0" applyNumberFormat="1" applyFont="1" applyBorder="1" applyAlignment="1">
      <alignment horizontal="center" vertical="center" wrapText="1"/>
    </xf>
    <xf numFmtId="37" fontId="133" fillId="0" borderId="1" xfId="0" applyNumberFormat="1" applyFont="1" applyBorder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 wrapText="1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0" xfId="0" applyNumberFormat="1" applyFont="1" applyAlignment="1">
      <alignment horizontal="center" vertical="center" wrapText="1"/>
    </xf>
    <xf numFmtId="37" fontId="140" fillId="0" borderId="0" xfId="0" applyNumberFormat="1" applyFont="1" applyAlignment="1">
      <alignment horizontal="center" vertical="center" wrapText="1"/>
    </xf>
    <xf numFmtId="37" fontId="141" fillId="0" borderId="0" xfId="0" applyNumberFormat="1" applyFont="1" applyAlignment="1">
      <alignment horizontal="center" vertical="center" wrapText="1"/>
    </xf>
    <xf numFmtId="37" fontId="142" fillId="0" borderId="0" xfId="0" applyNumberFormat="1" applyFont="1" applyAlignment="1">
      <alignment horizontal="center" vertical="center" wrapText="1"/>
    </xf>
    <xf numFmtId="37" fontId="143" fillId="0" borderId="0" xfId="0" applyNumberFormat="1" applyFont="1" applyAlignment="1">
      <alignment horizontal="center" vertical="center" wrapText="1"/>
    </xf>
    <xf numFmtId="37" fontId="144" fillId="0" borderId="3" xfId="0" applyNumberFormat="1" applyFont="1" applyBorder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 wrapText="1"/>
    </xf>
    <xf numFmtId="37" fontId="157" fillId="0" borderId="1" xfId="0" applyNumberFormat="1" applyFont="1" applyBorder="1" applyAlignment="1">
      <alignment horizontal="center" vertical="center" wrapText="1"/>
    </xf>
    <xf numFmtId="37" fontId="158" fillId="0" borderId="1" xfId="0" applyNumberFormat="1" applyFont="1" applyBorder="1" applyAlignment="1">
      <alignment horizontal="center" vertical="center" wrapText="1"/>
    </xf>
    <xf numFmtId="37" fontId="159" fillId="0" borderId="1" xfId="0" applyNumberFormat="1" applyFont="1" applyBorder="1" applyAlignment="1">
      <alignment horizontal="center" vertical="center" wrapText="1"/>
    </xf>
    <xf numFmtId="37" fontId="160" fillId="0" borderId="1" xfId="0" applyNumberFormat="1" applyFont="1" applyBorder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3" xfId="0" applyNumberFormat="1" applyFont="1" applyBorder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 wrapText="1"/>
    </xf>
    <xf numFmtId="37" fontId="178" fillId="0" borderId="1" xfId="0" applyNumberFormat="1" applyFont="1" applyBorder="1" applyAlignment="1">
      <alignment horizontal="center" vertical="center" wrapText="1"/>
    </xf>
    <xf numFmtId="37" fontId="179" fillId="0" borderId="1" xfId="0" applyNumberFormat="1" applyFont="1" applyBorder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 wrapText="1"/>
    </xf>
    <xf numFmtId="37" fontId="181" fillId="0" borderId="1" xfId="0" applyNumberFormat="1" applyFont="1" applyBorder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 wrapText="1"/>
    </xf>
    <xf numFmtId="37" fontId="183" fillId="0" borderId="0" xfId="0" applyNumberFormat="1" applyFont="1" applyAlignment="1">
      <alignment horizontal="center" vertical="center" wrapText="1"/>
    </xf>
    <xf numFmtId="37" fontId="184" fillId="0" borderId="0" xfId="0" applyNumberFormat="1" applyFont="1" applyAlignment="1">
      <alignment horizontal="center" vertical="center" wrapText="1"/>
    </xf>
    <xf numFmtId="37" fontId="185" fillId="0" borderId="0" xfId="0" applyNumberFormat="1" applyFont="1" applyAlignment="1">
      <alignment horizontal="center" vertical="center" wrapText="1"/>
    </xf>
    <xf numFmtId="37" fontId="186" fillId="0" borderId="0" xfId="0" applyNumberFormat="1" applyFont="1" applyAlignment="1">
      <alignment horizontal="center" vertical="center" wrapText="1"/>
    </xf>
    <xf numFmtId="37" fontId="187" fillId="0" borderId="0" xfId="0" applyNumberFormat="1" applyFont="1" applyAlignment="1">
      <alignment horizontal="center" vertical="center" wrapText="1"/>
    </xf>
    <xf numFmtId="37" fontId="188" fillId="0" borderId="0" xfId="0" applyNumberFormat="1" applyFont="1" applyAlignment="1">
      <alignment horizontal="center" vertical="center" wrapText="1"/>
    </xf>
    <xf numFmtId="37" fontId="189" fillId="0" borderId="0" xfId="0" applyNumberFormat="1" applyFont="1" applyAlignment="1">
      <alignment horizontal="center" vertical="center" wrapText="1"/>
    </xf>
    <xf numFmtId="37" fontId="190" fillId="0" borderId="0" xfId="0" applyNumberFormat="1" applyFont="1" applyAlignment="1">
      <alignment horizontal="center" vertical="center" wrapText="1"/>
    </xf>
    <xf numFmtId="37" fontId="191" fillId="0" borderId="0" xfId="0" applyNumberFormat="1" applyFont="1" applyAlignment="1">
      <alignment horizontal="center" vertical="center" wrapText="1"/>
    </xf>
    <xf numFmtId="37" fontId="192" fillId="0" borderId="0" xfId="0" applyNumberFormat="1" applyFont="1" applyAlignment="1">
      <alignment horizontal="center" vertical="center" wrapText="1"/>
    </xf>
    <xf numFmtId="37" fontId="193" fillId="0" borderId="0" xfId="0" applyNumberFormat="1" applyFont="1" applyAlignment="1">
      <alignment horizontal="center" vertical="center" wrapText="1"/>
    </xf>
    <xf numFmtId="37" fontId="194" fillId="0" borderId="0" xfId="0" applyNumberFormat="1" applyFont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3" xfId="0" applyNumberFormat="1" applyFont="1" applyBorder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 wrapText="1"/>
    </xf>
    <xf numFmtId="37" fontId="232" fillId="0" borderId="1" xfId="0" applyNumberFormat="1" applyFont="1" applyBorder="1" applyAlignment="1">
      <alignment horizontal="center" vertical="center" wrapText="1"/>
    </xf>
    <xf numFmtId="37" fontId="233" fillId="0" borderId="1" xfId="0" applyNumberFormat="1" applyFont="1" applyBorder="1" applyAlignment="1">
      <alignment horizontal="center" vertical="center" wrapText="1"/>
    </xf>
    <xf numFmtId="37" fontId="234" fillId="0" borderId="1" xfId="0" applyNumberFormat="1" applyFont="1" applyBorder="1" applyAlignment="1">
      <alignment horizontal="center" vertical="center" wrapText="1"/>
    </xf>
    <xf numFmtId="37" fontId="235" fillId="0" borderId="1" xfId="0" applyNumberFormat="1" applyFont="1" applyBorder="1" applyAlignment="1">
      <alignment horizontal="center" vertical="center" wrapText="1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1" xfId="0" applyNumberFormat="1" applyFont="1" applyBorder="1" applyAlignment="1">
      <alignment horizontal="center" vertical="center" wrapText="1"/>
    </xf>
    <xf numFmtId="37" fontId="238" fillId="0" borderId="1" xfId="0" applyNumberFormat="1" applyFont="1" applyBorder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3" xfId="0" applyNumberFormat="1" applyFont="1" applyBorder="1" applyAlignment="1">
      <alignment horizontal="center" vertical="center"/>
    </xf>
    <xf numFmtId="37" fontId="289" fillId="0" borderId="4" xfId="0" applyNumberFormat="1" applyFont="1" applyBorder="1" applyAlignment="1">
      <alignment horizontal="center" vertical="center"/>
    </xf>
    <xf numFmtId="37" fontId="290" fillId="0" borderId="4" xfId="0" applyNumberFormat="1" applyFont="1" applyBorder="1" applyAlignment="1">
      <alignment horizontal="center" vertical="center"/>
    </xf>
    <xf numFmtId="37" fontId="291" fillId="0" borderId="4" xfId="0" applyNumberFormat="1" applyFont="1" applyBorder="1" applyAlignment="1">
      <alignment horizontal="center" vertical="center"/>
    </xf>
    <xf numFmtId="37" fontId="293" fillId="0" borderId="4" xfId="0" applyNumberFormat="1" applyFont="1" applyBorder="1" applyAlignment="1">
      <alignment horizontal="center" vertical="center"/>
    </xf>
    <xf numFmtId="37" fontId="294" fillId="0" borderId="4" xfId="0" applyNumberFormat="1" applyFont="1" applyBorder="1" applyAlignment="1">
      <alignment horizontal="center" vertical="center"/>
    </xf>
    <xf numFmtId="37" fontId="295" fillId="0" borderId="4" xfId="0" applyNumberFormat="1" applyFont="1" applyBorder="1" applyAlignment="1">
      <alignment horizontal="center" vertical="center"/>
    </xf>
    <xf numFmtId="37" fontId="303" fillId="0" borderId="1" xfId="0" applyNumberFormat="1" applyFont="1" applyBorder="1" applyAlignment="1">
      <alignment horizontal="center" vertical="center"/>
    </xf>
    <xf numFmtId="37" fontId="304" fillId="0" borderId="1" xfId="0" applyNumberFormat="1" applyFont="1" applyBorder="1" applyAlignment="1">
      <alignment horizontal="center" vertical="center" wrapText="1"/>
    </xf>
    <xf numFmtId="37" fontId="305" fillId="0" borderId="1" xfId="0" applyNumberFormat="1" applyFont="1" applyBorder="1" applyAlignment="1">
      <alignment horizontal="center" vertical="center" wrapText="1"/>
    </xf>
    <xf numFmtId="37" fontId="306" fillId="0" borderId="1" xfId="0" applyNumberFormat="1" applyFont="1" applyBorder="1" applyAlignment="1">
      <alignment horizontal="center" vertical="center" wrapText="1"/>
    </xf>
    <xf numFmtId="37" fontId="307" fillId="0" borderId="1" xfId="0" applyNumberFormat="1" applyFont="1" applyBorder="1" applyAlignment="1">
      <alignment horizontal="center" vertical="center" wrapText="1"/>
    </xf>
    <xf numFmtId="37" fontId="308" fillId="0" borderId="1" xfId="0" applyNumberFormat="1" applyFont="1" applyBorder="1" applyAlignment="1">
      <alignment horizontal="center" vertical="center" wrapText="1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3" xfId="0" applyNumberFormat="1" applyFont="1" applyBorder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 wrapText="1"/>
    </xf>
    <xf numFmtId="37" fontId="378" fillId="0" borderId="1" xfId="0" applyNumberFormat="1" applyFont="1" applyBorder="1" applyAlignment="1">
      <alignment horizontal="center" vertical="center" wrapText="1"/>
    </xf>
    <xf numFmtId="37" fontId="379" fillId="0" borderId="1" xfId="0" applyNumberFormat="1" applyFont="1" applyBorder="1" applyAlignment="1">
      <alignment horizontal="center" vertical="center" wrapText="1"/>
    </xf>
    <xf numFmtId="37" fontId="380" fillId="0" borderId="1" xfId="0" applyNumberFormat="1" applyFont="1" applyBorder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3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/>
    </xf>
    <xf numFmtId="37" fontId="393" fillId="0" borderId="1" xfId="0" applyNumberFormat="1" applyFont="1" applyBorder="1" applyAlignment="1">
      <alignment horizontal="center" vertical="center"/>
    </xf>
    <xf numFmtId="37" fontId="394" fillId="0" borderId="1" xfId="0" applyNumberFormat="1" applyFont="1" applyBorder="1" applyAlignment="1">
      <alignment horizontal="center" vertical="center" wrapText="1"/>
    </xf>
    <xf numFmtId="37" fontId="398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right" vertical="center"/>
    </xf>
    <xf numFmtId="37" fontId="79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right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right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right" vertical="center"/>
    </xf>
    <xf numFmtId="37" fontId="149" fillId="0" borderId="1" xfId="0" applyNumberFormat="1" applyFont="1" applyBorder="1" applyAlignment="1">
      <alignment horizontal="center" vertical="center"/>
    </xf>
    <xf numFmtId="37" fontId="150" fillId="0" borderId="1" xfId="0" applyNumberFormat="1" applyFont="1" applyBorder="1" applyAlignment="1">
      <alignment horizontal="center" vertical="center"/>
    </xf>
    <xf numFmtId="37" fontId="223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right" vertical="center"/>
    </xf>
    <xf numFmtId="37" fontId="172" fillId="0" borderId="1" xfId="0" applyNumberFormat="1" applyFont="1" applyBorder="1" applyAlignment="1">
      <alignment horizontal="center" vertical="center"/>
    </xf>
    <xf numFmtId="37" fontId="173" fillId="0" borderId="1" xfId="0" applyNumberFormat="1" applyFont="1" applyBorder="1" applyAlignment="1">
      <alignment horizontal="center" vertical="center"/>
    </xf>
    <xf numFmtId="37" fontId="296" fillId="0" borderId="5" xfId="0" applyNumberFormat="1" applyFont="1" applyBorder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right" vertical="center"/>
    </xf>
    <xf numFmtId="37" fontId="228" fillId="0" borderId="1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right" vertical="center"/>
    </xf>
    <xf numFmtId="37" fontId="301" fillId="0" borderId="1" xfId="0" applyNumberFormat="1" applyFont="1" applyBorder="1" applyAlignment="1">
      <alignment horizontal="center" vertical="center"/>
    </xf>
    <xf numFmtId="37" fontId="302" fillId="0" borderId="1" xfId="0" applyNumberFormat="1" applyFont="1" applyBorder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right" vertical="center"/>
    </xf>
    <xf numFmtId="37" fontId="374" fillId="0" borderId="1" xfId="0" applyNumberFormat="1" applyFont="1" applyBorder="1" applyAlignment="1">
      <alignment horizontal="center" vertical="center"/>
    </xf>
    <xf numFmtId="37" fontId="375" fillId="0" borderId="1" xfId="0" applyNumberFormat="1" applyFont="1" applyBorder="1" applyAlignment="1">
      <alignment horizontal="center" vertical="center"/>
    </xf>
    <xf numFmtId="37" fontId="376" fillId="0" borderId="1" xfId="0" applyNumberFormat="1" applyFont="1" applyBorder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right" vertical="center"/>
    </xf>
    <xf numFmtId="164" fontId="399" fillId="0" borderId="0" xfId="0" applyNumberFormat="1" applyFont="1" applyAlignment="1">
      <alignment horizontal="center" vertical="center"/>
    </xf>
    <xf numFmtId="164" fontId="399" fillId="0" borderId="8" xfId="0" applyNumberFormat="1" applyFont="1" applyBorder="1" applyAlignment="1">
      <alignment horizontal="center" vertical="center"/>
    </xf>
    <xf numFmtId="37" fontId="399" fillId="0" borderId="0" xfId="0" applyNumberFormat="1" applyFont="1" applyAlignment="1">
      <alignment horizontal="center" vertical="center" wrapText="1"/>
    </xf>
    <xf numFmtId="37" fontId="399" fillId="0" borderId="1" xfId="0" applyNumberFormat="1" applyFont="1" applyBorder="1" applyAlignment="1">
      <alignment horizontal="center" vertical="center"/>
    </xf>
    <xf numFmtId="10" fontId="399" fillId="0" borderId="0" xfId="0" applyNumberFormat="1" applyFont="1" applyAlignment="1">
      <alignment horizontal="center" vertical="center"/>
    </xf>
    <xf numFmtId="0" fontId="400" fillId="0" borderId="0" xfId="0" applyFont="1"/>
    <xf numFmtId="10" fontId="399" fillId="0" borderId="8" xfId="0" applyNumberFormat="1" applyFont="1" applyBorder="1" applyAlignment="1">
      <alignment horizontal="center" vertical="center"/>
    </xf>
    <xf numFmtId="37" fontId="399" fillId="0" borderId="0" xfId="0" applyNumberFormat="1" applyFont="1" applyBorder="1" applyAlignment="1">
      <alignment horizontal="center" vertical="center"/>
    </xf>
    <xf numFmtId="0" fontId="40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10" fontId="0" fillId="0" borderId="0" xfId="0" applyNumberFormat="1"/>
    <xf numFmtId="37" fontId="401" fillId="0" borderId="1" xfId="0" applyNumberFormat="1" applyFont="1" applyBorder="1" applyAlignment="1">
      <alignment horizontal="center" vertical="center" wrapText="1"/>
    </xf>
    <xf numFmtId="10" fontId="399" fillId="0" borderId="3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02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 wrapText="1"/>
    </xf>
    <xf numFmtId="37" fontId="0" fillId="0" borderId="0" xfId="0" applyNumberFormat="1" applyFont="1" applyAlignment="1">
      <alignment horizontal="center" vertical="center" wrapText="1"/>
    </xf>
    <xf numFmtId="0" fontId="399" fillId="0" borderId="0" xfId="0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164" fontId="399" fillId="0" borderId="0" xfId="0" applyNumberFormat="1" applyFont="1" applyBorder="1" applyAlignment="1">
      <alignment horizontal="center" vertical="center"/>
    </xf>
    <xf numFmtId="37" fontId="222" fillId="0" borderId="0" xfId="0" applyNumberFormat="1" applyFont="1" applyBorder="1" applyAlignment="1">
      <alignment horizontal="center" vertical="center"/>
    </xf>
    <xf numFmtId="37" fontId="288" fillId="0" borderId="0" xfId="0" applyNumberFormat="1" applyFont="1" applyBorder="1" applyAlignment="1">
      <alignment horizontal="center" vertical="center"/>
    </xf>
    <xf numFmtId="37" fontId="292" fillId="0" borderId="0" xfId="0" applyNumberFormat="1" applyFont="1" applyBorder="1" applyAlignment="1">
      <alignment horizontal="center" vertical="center"/>
    </xf>
    <xf numFmtId="37" fontId="0" fillId="0" borderId="0" xfId="0" applyNumberFormat="1"/>
    <xf numFmtId="0" fontId="400" fillId="0" borderId="0" xfId="0" applyFont="1" applyAlignment="1">
      <alignment vertical="center"/>
    </xf>
    <xf numFmtId="0" fontId="400" fillId="0" borderId="0" xfId="0" applyFont="1"/>
    <xf numFmtId="37" fontId="395" fillId="0" borderId="0" xfId="0" applyNumberFormat="1" applyFont="1" applyAlignment="1">
      <alignment horizontal="right" vertical="center" wrapText="1"/>
    </xf>
    <xf numFmtId="37" fontId="396" fillId="0" borderId="0" xfId="0" applyNumberFormat="1" applyFont="1" applyAlignment="1">
      <alignment horizontal="right" vertical="center" wrapText="1"/>
    </xf>
    <xf numFmtId="37" fontId="397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rightToLeft="1" tabSelected="1" workbookViewId="0"/>
  </sheetViews>
  <sheetFormatPr defaultRowHeight="15"/>
  <sheetData>
    <row r="1" spans="1:1">
      <c r="A1" t="s">
        <v>187</v>
      </c>
    </row>
    <row r="22" spans="1:10" ht="39.950000000000003" customHeight="1">
      <c r="A22" s="319" t="s">
        <v>0</v>
      </c>
      <c r="B22" s="320"/>
      <c r="C22" s="320"/>
      <c r="D22" s="320"/>
      <c r="E22" s="320"/>
      <c r="F22" s="320"/>
      <c r="G22" s="320"/>
      <c r="H22" s="320"/>
      <c r="I22" s="320"/>
      <c r="J22" s="320"/>
    </row>
    <row r="23" spans="1:10" ht="39.950000000000003" customHeight="1">
      <c r="A23" s="321" t="s">
        <v>1</v>
      </c>
      <c r="B23" s="320"/>
      <c r="C23" s="320"/>
      <c r="D23" s="320"/>
      <c r="E23" s="320"/>
      <c r="F23" s="320"/>
      <c r="G23" s="320"/>
      <c r="H23" s="320"/>
      <c r="I23" s="320"/>
      <c r="J23" s="320"/>
    </row>
    <row r="24" spans="1:10" ht="39.950000000000003" customHeight="1">
      <c r="A24" s="322" t="s">
        <v>2</v>
      </c>
      <c r="B24" s="320"/>
      <c r="C24" s="320"/>
      <c r="D24" s="320"/>
      <c r="E24" s="320"/>
      <c r="F24" s="320"/>
      <c r="G24" s="320"/>
      <c r="H24" s="320"/>
      <c r="I24" s="320"/>
      <c r="J24" s="32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workbookViewId="0">
      <selection activeCell="I15" sqref="I15"/>
    </sheetView>
  </sheetViews>
  <sheetFormatPr defaultRowHeight="18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style="407" customWidth="1"/>
    <col min="8" max="8" width="1.42578125" customWidth="1"/>
    <col min="9" max="9" width="17" customWidth="1"/>
    <col min="10" max="10" width="1.42578125" customWidth="1"/>
    <col min="11" max="11" width="14.140625" style="404" customWidth="1"/>
  </cols>
  <sheetData>
    <row r="1" spans="1:11" ht="20.100000000000001" customHeight="1">
      <c r="A1" s="388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0.100000000000001" customHeight="1">
      <c r="A2" s="389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1" ht="20.100000000000001" customHeight="1">
      <c r="A3" s="390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</row>
    <row r="5" spans="1:11" ht="15.75">
      <c r="A5" s="391" t="s">
        <v>176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7" spans="1:11" ht="15.75">
      <c r="A7" s="392" t="s">
        <v>177</v>
      </c>
      <c r="B7" s="324"/>
      <c r="C7" s="324"/>
      <c r="E7" s="393" t="s">
        <v>116</v>
      </c>
      <c r="F7" s="324"/>
      <c r="G7" s="324"/>
      <c r="I7" s="394" t="s">
        <v>7</v>
      </c>
      <c r="J7" s="324"/>
      <c r="K7" s="324"/>
    </row>
    <row r="8" spans="1:11" ht="42">
      <c r="A8" s="304" t="s">
        <v>178</v>
      </c>
      <c r="C8" s="305" t="s">
        <v>71</v>
      </c>
      <c r="E8" s="306" t="s">
        <v>179</v>
      </c>
      <c r="G8" s="411" t="s">
        <v>180</v>
      </c>
      <c r="I8" s="307" t="s">
        <v>179</v>
      </c>
      <c r="K8" s="411" t="s">
        <v>180</v>
      </c>
    </row>
    <row r="9" spans="1:11" ht="18.75">
      <c r="A9" s="308" t="s">
        <v>181</v>
      </c>
      <c r="C9" s="1" t="s">
        <v>87</v>
      </c>
      <c r="E9" s="399">
        <v>20721</v>
      </c>
      <c r="G9" s="403">
        <f>E9/E15</f>
        <v>1.3728178748161825E-3</v>
      </c>
      <c r="I9" s="399">
        <v>167730</v>
      </c>
      <c r="K9" s="403">
        <f>I9/I15</f>
        <v>5.8860249540928307E-4</v>
      </c>
    </row>
    <row r="10" spans="1:11" ht="18.75">
      <c r="A10" s="309" t="s">
        <v>181</v>
      </c>
      <c r="C10" s="1" t="s">
        <v>89</v>
      </c>
      <c r="E10" s="399">
        <v>3065</v>
      </c>
      <c r="G10" s="403">
        <f>E10/E15</f>
        <v>2.0306388621744122E-4</v>
      </c>
      <c r="I10" s="399">
        <v>52335734</v>
      </c>
      <c r="K10" s="403">
        <f>I10/I15</f>
        <v>0.18365792423225696</v>
      </c>
    </row>
    <row r="11" spans="1:11" ht="18.75">
      <c r="A11" s="310" t="s">
        <v>181</v>
      </c>
      <c r="C11" s="1" t="s">
        <v>91</v>
      </c>
      <c r="E11" s="399">
        <v>1184</v>
      </c>
      <c r="G11" s="403">
        <f>E11/E15</f>
        <v>7.8442949847129002E-5</v>
      </c>
      <c r="I11" s="399">
        <v>434556</v>
      </c>
      <c r="K11" s="403">
        <f>I11/I15</f>
        <v>1.5249552614027091E-3</v>
      </c>
    </row>
    <row r="12" spans="1:11" ht="18.75">
      <c r="A12" s="311" t="s">
        <v>181</v>
      </c>
      <c r="C12" s="1" t="s">
        <v>93</v>
      </c>
      <c r="E12" s="399">
        <v>40152</v>
      </c>
      <c r="G12" s="403">
        <f>E12/E15</f>
        <v>2.6601700356941923E-3</v>
      </c>
      <c r="I12" s="399">
        <v>208578</v>
      </c>
      <c r="K12" s="403">
        <f>I12/I15</f>
        <v>7.3194736354544466E-4</v>
      </c>
    </row>
    <row r="13" spans="1:11" ht="30">
      <c r="A13" s="312" t="s">
        <v>182</v>
      </c>
      <c r="C13" s="1" t="s">
        <v>96</v>
      </c>
      <c r="E13" s="399">
        <v>15028650</v>
      </c>
      <c r="G13" s="403">
        <f>E13/E15</f>
        <v>0.99568550525342503</v>
      </c>
      <c r="I13" s="399">
        <v>-10563626</v>
      </c>
      <c r="K13" s="403">
        <f>I13/I15</f>
        <v>-3.7070152174151216E-2</v>
      </c>
    </row>
    <row r="14" spans="1:11" ht="30">
      <c r="A14" s="313" t="s">
        <v>183</v>
      </c>
      <c r="C14" s="1" t="s">
        <v>79</v>
      </c>
      <c r="E14" s="399">
        <v>0</v>
      </c>
      <c r="G14" s="407">
        <v>0</v>
      </c>
      <c r="H14" s="1"/>
      <c r="I14" s="399">
        <v>242380142</v>
      </c>
      <c r="K14" s="403">
        <f>I14/I15</f>
        <v>0.85056672282153678</v>
      </c>
    </row>
    <row r="15" spans="1:11" ht="19.5" thickBot="1">
      <c r="A15" s="314" t="s">
        <v>65</v>
      </c>
      <c r="E15" s="400">
        <f>SUM(E9:$E$14)</f>
        <v>15093772</v>
      </c>
      <c r="G15" s="412">
        <f>SUM(G9:$G$14)</f>
        <v>1</v>
      </c>
      <c r="I15" s="400">
        <f>SUM(I9:$I$14)</f>
        <v>284963114</v>
      </c>
      <c r="K15" s="412">
        <f>SUM(K9:$K$14)</f>
        <v>1</v>
      </c>
    </row>
    <row r="16" spans="1:11" ht="19.5" thickTop="1">
      <c r="E16" s="399"/>
      <c r="G16" s="413"/>
      <c r="I16" s="399"/>
      <c r="K16" s="413"/>
    </row>
    <row r="17" spans="5:9" ht="18.75">
      <c r="E17" s="399"/>
      <c r="F17" s="399"/>
      <c r="G17" s="399"/>
      <c r="H17" s="399"/>
      <c r="I17" s="39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7"/>
  <sheetViews>
    <sheetView rightToLeft="1" workbookViewId="0">
      <selection activeCell="T10" sqref="T10"/>
    </sheetView>
  </sheetViews>
  <sheetFormatPr defaultRowHeight="15"/>
  <cols>
    <col min="1" max="1" width="31.710937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1.140625" bestFit="1" customWidth="1"/>
    <col min="7" max="7" width="10.140625" bestFit="1" customWidth="1"/>
  </cols>
  <sheetData>
    <row r="1" spans="1:7" ht="20.100000000000001" customHeight="1">
      <c r="A1" s="395" t="s">
        <v>0</v>
      </c>
      <c r="B1" s="320"/>
      <c r="C1" s="320"/>
      <c r="D1" s="320"/>
      <c r="E1" s="320"/>
    </row>
    <row r="2" spans="1:7" ht="20.100000000000001" customHeight="1">
      <c r="A2" s="396" t="s">
        <v>100</v>
      </c>
      <c r="B2" s="320"/>
      <c r="C2" s="320"/>
      <c r="D2" s="320"/>
      <c r="E2" s="320"/>
    </row>
    <row r="3" spans="1:7" ht="20.100000000000001" customHeight="1">
      <c r="A3" s="397" t="s">
        <v>2</v>
      </c>
      <c r="B3" s="320"/>
      <c r="C3" s="320"/>
      <c r="D3" s="320"/>
      <c r="E3" s="320"/>
    </row>
    <row r="5" spans="1:7" ht="15.75">
      <c r="A5" s="398" t="s">
        <v>184</v>
      </c>
      <c r="B5" s="320"/>
      <c r="C5" s="320"/>
      <c r="D5" s="320"/>
      <c r="E5" s="320"/>
    </row>
    <row r="7" spans="1:7" ht="15.75">
      <c r="C7" s="315" t="s">
        <v>116</v>
      </c>
      <c r="E7" s="316" t="s">
        <v>7</v>
      </c>
    </row>
    <row r="8" spans="1:7" ht="18.75">
      <c r="A8" s="317" t="s">
        <v>112</v>
      </c>
      <c r="C8" s="416" t="s">
        <v>189</v>
      </c>
      <c r="D8" s="399"/>
      <c r="E8" s="416" t="s">
        <v>189</v>
      </c>
      <c r="F8" s="409"/>
      <c r="G8" s="409"/>
    </row>
    <row r="9" spans="1:7" ht="18.75">
      <c r="A9" s="427" t="s">
        <v>166</v>
      </c>
      <c r="C9" s="399">
        <v>109889312</v>
      </c>
      <c r="D9" s="399"/>
      <c r="E9" s="399">
        <v>346309067</v>
      </c>
      <c r="F9" s="409"/>
      <c r="G9" s="409"/>
    </row>
    <row r="10" spans="1:7" ht="18.75">
      <c r="A10" s="428" t="s">
        <v>185</v>
      </c>
      <c r="C10" s="399">
        <v>55757995</v>
      </c>
      <c r="D10" s="399"/>
      <c r="E10" s="399">
        <v>70906449</v>
      </c>
      <c r="F10" s="409"/>
      <c r="G10" s="409"/>
    </row>
    <row r="11" spans="1:7" ht="18.75">
      <c r="A11" s="429" t="s">
        <v>186</v>
      </c>
      <c r="C11" s="399">
        <v>431325</v>
      </c>
      <c r="D11" s="399"/>
      <c r="E11" s="399">
        <v>5939970930</v>
      </c>
    </row>
    <row r="12" spans="1:7" ht="18.75">
      <c r="A12" s="429" t="s">
        <v>190</v>
      </c>
      <c r="C12" s="399">
        <v>0</v>
      </c>
      <c r="D12" s="399"/>
      <c r="E12" s="399">
        <v>58924</v>
      </c>
    </row>
    <row r="13" spans="1:7" ht="18.75">
      <c r="A13" s="429" t="s">
        <v>188</v>
      </c>
      <c r="C13" s="399">
        <v>60086306</v>
      </c>
      <c r="D13" s="399"/>
      <c r="E13" s="399">
        <v>3764422837</v>
      </c>
    </row>
    <row r="14" spans="1:7" ht="19.5" thickBot="1">
      <c r="A14" s="318" t="s">
        <v>65</v>
      </c>
      <c r="C14" s="400">
        <f>SUM(C9:$C$13)</f>
        <v>226164938</v>
      </c>
      <c r="D14" s="399"/>
      <c r="E14" s="400">
        <f>SUM(E9:$E$13)</f>
        <v>10121668207</v>
      </c>
    </row>
    <row r="15" spans="1:7" ht="19.5" thickTop="1">
      <c r="C15" s="399"/>
      <c r="D15" s="399"/>
      <c r="E15" s="399"/>
    </row>
    <row r="16" spans="1:7" ht="18.75">
      <c r="A16" s="416"/>
    </row>
    <row r="17" spans="1:1">
      <c r="A17" s="417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6"/>
  <sheetViews>
    <sheetView rightToLeft="1" workbookViewId="0">
      <selection activeCell="J17" sqref="J17"/>
    </sheetView>
  </sheetViews>
  <sheetFormatPr defaultRowHeight="18"/>
  <cols>
    <col min="1" max="1" width="16.5703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4.710937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5.5703125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8" style="407" bestFit="1" customWidth="1"/>
    <col min="24" max="24" width="16.42578125" bestFit="1" customWidth="1"/>
  </cols>
  <sheetData>
    <row r="1" spans="1:24" ht="20.100000000000001" customHeight="1">
      <c r="A1" s="337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4" ht="20.100000000000001" customHeight="1">
      <c r="A2" s="338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</row>
    <row r="3" spans="1:24" ht="20.100000000000001" customHeight="1">
      <c r="A3" s="339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</row>
    <row r="5" spans="1:24" ht="15.75">
      <c r="A5" s="340" t="s">
        <v>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</row>
    <row r="6" spans="1:24" ht="15.75">
      <c r="A6" s="341" t="s">
        <v>4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</row>
    <row r="8" spans="1:24" ht="15.75">
      <c r="C8" s="323" t="s">
        <v>5</v>
      </c>
      <c r="D8" s="324"/>
      <c r="E8" s="324"/>
      <c r="F8" s="324"/>
      <c r="G8" s="324"/>
      <c r="I8" s="325" t="s">
        <v>6</v>
      </c>
      <c r="J8" s="324"/>
      <c r="K8" s="324"/>
      <c r="L8" s="324"/>
      <c r="M8" s="324"/>
      <c r="O8" s="326" t="s">
        <v>7</v>
      </c>
      <c r="P8" s="324"/>
      <c r="Q8" s="324"/>
      <c r="R8" s="324"/>
      <c r="S8" s="324"/>
      <c r="T8" s="324"/>
      <c r="U8" s="324"/>
      <c r="V8" s="324"/>
      <c r="W8" s="324"/>
    </row>
    <row r="9" spans="1:24" ht="15">
      <c r="A9" s="327" t="s">
        <v>8</v>
      </c>
      <c r="C9" s="327" t="s">
        <v>9</v>
      </c>
      <c r="E9" s="327" t="s">
        <v>10</v>
      </c>
      <c r="G9" s="327" t="s">
        <v>11</v>
      </c>
      <c r="I9" s="327" t="s">
        <v>12</v>
      </c>
      <c r="J9" s="320"/>
      <c r="L9" s="327" t="s">
        <v>13</v>
      </c>
      <c r="M9" s="320"/>
      <c r="O9" s="327" t="s">
        <v>9</v>
      </c>
      <c r="Q9" s="333" t="s">
        <v>14</v>
      </c>
      <c r="S9" s="327" t="s">
        <v>10</v>
      </c>
      <c r="U9" s="327" t="s">
        <v>11</v>
      </c>
      <c r="W9" s="401" t="s">
        <v>15</v>
      </c>
    </row>
    <row r="10" spans="1:24" ht="15">
      <c r="A10" s="328"/>
      <c r="C10" s="329"/>
      <c r="E10" s="330"/>
      <c r="G10" s="331"/>
      <c r="I10" s="2" t="s">
        <v>9</v>
      </c>
      <c r="J10" s="3" t="s">
        <v>10</v>
      </c>
      <c r="L10" s="4" t="s">
        <v>9</v>
      </c>
      <c r="M10" s="5" t="s">
        <v>16</v>
      </c>
      <c r="O10" s="332"/>
      <c r="Q10" s="334"/>
      <c r="S10" s="335"/>
      <c r="U10" s="336"/>
      <c r="W10" s="402"/>
      <c r="X10" s="409"/>
    </row>
    <row r="11" spans="1:24" ht="18.75">
      <c r="A11" s="6" t="s">
        <v>17</v>
      </c>
      <c r="C11" s="399">
        <v>5782553</v>
      </c>
      <c r="D11" s="399"/>
      <c r="E11" s="399">
        <v>68800236171</v>
      </c>
      <c r="F11" s="399"/>
      <c r="G11" s="399">
        <v>87716720315</v>
      </c>
      <c r="H11" s="399"/>
      <c r="I11" s="399">
        <v>0</v>
      </c>
      <c r="J11" s="399">
        <v>0</v>
      </c>
      <c r="K11" s="399"/>
      <c r="L11" s="399">
        <v>1241128</v>
      </c>
      <c r="M11" s="399">
        <v>18868502601</v>
      </c>
      <c r="N11" s="399"/>
      <c r="O11" s="399">
        <v>4541425</v>
      </c>
      <c r="P11" s="399"/>
      <c r="Q11" s="399">
        <v>14970</v>
      </c>
      <c r="R11" s="399"/>
      <c r="S11" s="399">
        <v>54033419591</v>
      </c>
      <c r="T11" s="399"/>
      <c r="U11" s="399">
        <v>67580620713</v>
      </c>
      <c r="W11" s="403">
        <v>1.5453116431975316E-2</v>
      </c>
      <c r="X11" s="410"/>
    </row>
    <row r="12" spans="1:24" ht="18.75">
      <c r="A12" s="7" t="s">
        <v>18</v>
      </c>
      <c r="C12" s="399">
        <v>90178287</v>
      </c>
      <c r="D12" s="399"/>
      <c r="E12" s="399">
        <v>234735130546</v>
      </c>
      <c r="F12" s="399"/>
      <c r="G12" s="399">
        <v>255478919648</v>
      </c>
      <c r="H12" s="399"/>
      <c r="I12" s="399"/>
      <c r="J12" s="399"/>
      <c r="K12" s="399"/>
      <c r="L12" s="399"/>
      <c r="M12" s="399"/>
      <c r="N12" s="399"/>
      <c r="O12" s="399">
        <v>90178287</v>
      </c>
      <c r="P12" s="399"/>
      <c r="Q12" s="399">
        <v>3813</v>
      </c>
      <c r="R12" s="399"/>
      <c r="S12" s="399">
        <v>234735130546</v>
      </c>
      <c r="T12" s="399"/>
      <c r="U12" s="399">
        <v>341803901971</v>
      </c>
      <c r="W12" s="403">
        <v>7.8157546325189231E-2</v>
      </c>
      <c r="X12" s="410"/>
    </row>
    <row r="13" spans="1:24" ht="18.75">
      <c r="A13" s="8" t="s">
        <v>19</v>
      </c>
      <c r="C13" s="399">
        <v>11104770</v>
      </c>
      <c r="D13" s="399"/>
      <c r="E13" s="399">
        <v>59477619286</v>
      </c>
      <c r="F13" s="399"/>
      <c r="G13" s="399">
        <v>77491650262</v>
      </c>
      <c r="H13" s="399"/>
      <c r="I13" s="399">
        <v>0</v>
      </c>
      <c r="J13" s="399">
        <v>0</v>
      </c>
      <c r="K13" s="399"/>
      <c r="L13" s="399">
        <v>11104770</v>
      </c>
      <c r="M13" s="399">
        <v>92797262748</v>
      </c>
      <c r="N13" s="399"/>
      <c r="O13" s="399">
        <v>0</v>
      </c>
      <c r="P13" s="399"/>
      <c r="Q13" s="399">
        <v>0</v>
      </c>
      <c r="R13" s="399"/>
      <c r="S13" s="399">
        <v>0</v>
      </c>
      <c r="T13" s="399"/>
      <c r="U13" s="399">
        <v>0</v>
      </c>
      <c r="W13" s="403">
        <v>0</v>
      </c>
      <c r="X13" s="410"/>
    </row>
    <row r="14" spans="1:24" ht="18.75">
      <c r="A14" s="9" t="s">
        <v>20</v>
      </c>
      <c r="C14" s="399">
        <v>33139755</v>
      </c>
      <c r="D14" s="399"/>
      <c r="E14" s="399">
        <v>70701693039</v>
      </c>
      <c r="F14" s="399"/>
      <c r="G14" s="399">
        <v>77513875346</v>
      </c>
      <c r="H14" s="399"/>
      <c r="I14" s="399">
        <v>0</v>
      </c>
      <c r="J14" s="399">
        <v>0</v>
      </c>
      <c r="K14" s="399"/>
      <c r="L14" s="399">
        <v>33139755</v>
      </c>
      <c r="M14" s="399">
        <v>101335872916</v>
      </c>
      <c r="N14" s="399"/>
      <c r="O14" s="399">
        <v>0</v>
      </c>
      <c r="P14" s="399"/>
      <c r="Q14" s="399">
        <v>0</v>
      </c>
      <c r="R14" s="399"/>
      <c r="S14" s="399">
        <v>0</v>
      </c>
      <c r="T14" s="399"/>
      <c r="U14" s="399">
        <v>0</v>
      </c>
      <c r="W14" s="403">
        <v>0</v>
      </c>
      <c r="X14" s="410"/>
    </row>
    <row r="15" spans="1:24" ht="18.75">
      <c r="A15" s="10" t="s">
        <v>21</v>
      </c>
      <c r="C15" s="399">
        <v>70247</v>
      </c>
      <c r="D15" s="399"/>
      <c r="E15" s="399">
        <v>70310780</v>
      </c>
      <c r="F15" s="399"/>
      <c r="G15" s="399">
        <v>69829030</v>
      </c>
      <c r="H15" s="399"/>
      <c r="I15" s="399">
        <v>0</v>
      </c>
      <c r="J15" s="399">
        <v>0</v>
      </c>
      <c r="K15" s="399"/>
      <c r="L15" s="399"/>
      <c r="M15" s="399"/>
      <c r="N15" s="399"/>
      <c r="O15" s="399">
        <v>70247</v>
      </c>
      <c r="P15" s="399"/>
      <c r="Q15" s="399">
        <v>1000</v>
      </c>
      <c r="R15" s="399"/>
      <c r="S15" s="399">
        <v>70310780</v>
      </c>
      <c r="T15" s="399"/>
      <c r="U15" s="399">
        <v>69829030</v>
      </c>
      <c r="W15" s="403">
        <v>1.5967242081195077E-5</v>
      </c>
      <c r="X15" s="410"/>
    </row>
    <row r="16" spans="1:24" ht="18.75">
      <c r="A16" s="11" t="s">
        <v>22</v>
      </c>
      <c r="C16" s="399">
        <v>2450000</v>
      </c>
      <c r="D16" s="399"/>
      <c r="E16" s="399">
        <v>9648092144</v>
      </c>
      <c r="F16" s="399"/>
      <c r="G16" s="399">
        <v>10116745065</v>
      </c>
      <c r="H16" s="399"/>
      <c r="I16" s="399">
        <v>0</v>
      </c>
      <c r="J16" s="399">
        <v>0</v>
      </c>
      <c r="K16" s="399"/>
      <c r="L16" s="399">
        <v>2450000</v>
      </c>
      <c r="M16" s="399">
        <v>12635258171</v>
      </c>
      <c r="N16" s="399"/>
      <c r="O16" s="399">
        <v>0</v>
      </c>
      <c r="P16" s="399"/>
      <c r="Q16" s="399">
        <v>0</v>
      </c>
      <c r="R16" s="399"/>
      <c r="S16" s="399">
        <v>0</v>
      </c>
      <c r="T16" s="399"/>
      <c r="U16" s="399">
        <v>0</v>
      </c>
      <c r="W16" s="403">
        <v>0</v>
      </c>
      <c r="X16" s="410"/>
    </row>
    <row r="17" spans="1:24" ht="18.75">
      <c r="A17" s="12" t="s">
        <v>23</v>
      </c>
      <c r="C17" s="399">
        <v>0</v>
      </c>
      <c r="D17" s="399"/>
      <c r="E17" s="399">
        <v>0</v>
      </c>
      <c r="F17" s="399"/>
      <c r="G17" s="399">
        <v>0</v>
      </c>
      <c r="H17" s="399"/>
      <c r="I17" s="399">
        <v>4000000</v>
      </c>
      <c r="J17" s="399">
        <v>34752220005</v>
      </c>
      <c r="K17" s="399"/>
      <c r="L17" s="399">
        <v>645832</v>
      </c>
      <c r="M17" s="399">
        <v>6509084950</v>
      </c>
      <c r="N17" s="399"/>
      <c r="O17" s="399">
        <v>3354168</v>
      </c>
      <c r="P17" s="399"/>
      <c r="Q17" s="399">
        <v>10310</v>
      </c>
      <c r="R17" s="399"/>
      <c r="S17" s="399">
        <v>29141196067</v>
      </c>
      <c r="T17" s="399"/>
      <c r="U17" s="399">
        <v>34375712321</v>
      </c>
      <c r="W17" s="403">
        <v>7.8604173700096841E-3</v>
      </c>
      <c r="X17" s="410"/>
    </row>
    <row r="18" spans="1:24" ht="30">
      <c r="A18" s="13" t="s">
        <v>24</v>
      </c>
      <c r="C18" s="399">
        <v>0</v>
      </c>
      <c r="D18" s="399"/>
      <c r="E18" s="399">
        <v>0</v>
      </c>
      <c r="F18" s="399"/>
      <c r="G18" s="399">
        <v>0</v>
      </c>
      <c r="H18" s="399"/>
      <c r="I18" s="399">
        <v>1304716</v>
      </c>
      <c r="J18" s="399">
        <v>38718792034</v>
      </c>
      <c r="K18" s="399"/>
      <c r="L18" s="399">
        <v>0</v>
      </c>
      <c r="M18" s="399">
        <v>0</v>
      </c>
      <c r="N18" s="399"/>
      <c r="O18" s="399">
        <v>1304716</v>
      </c>
      <c r="P18" s="399"/>
      <c r="Q18" s="399">
        <v>34400</v>
      </c>
      <c r="R18" s="399"/>
      <c r="S18" s="399">
        <v>38718792034</v>
      </c>
      <c r="T18" s="399"/>
      <c r="U18" s="399">
        <v>44615181129</v>
      </c>
      <c r="W18" s="403">
        <v>1.020179426211576E-2</v>
      </c>
      <c r="X18" s="410"/>
    </row>
    <row r="19" spans="1:24" ht="30">
      <c r="A19" s="14" t="s">
        <v>25</v>
      </c>
      <c r="C19" s="399">
        <v>1316253</v>
      </c>
      <c r="D19" s="399"/>
      <c r="E19" s="399">
        <v>48581660596</v>
      </c>
      <c r="F19" s="399"/>
      <c r="G19" s="399">
        <v>73664118889</v>
      </c>
      <c r="H19" s="399"/>
      <c r="I19" s="399">
        <v>0</v>
      </c>
      <c r="J19" s="399">
        <v>0</v>
      </c>
      <c r="K19" s="399"/>
      <c r="L19" s="399">
        <v>0</v>
      </c>
      <c r="M19" s="399">
        <v>0</v>
      </c>
      <c r="N19" s="399"/>
      <c r="O19" s="399">
        <v>1316253</v>
      </c>
      <c r="P19" s="399"/>
      <c r="Q19" s="399">
        <v>69950</v>
      </c>
      <c r="R19" s="399"/>
      <c r="S19" s="399">
        <v>48581660596</v>
      </c>
      <c r="T19" s="399"/>
      <c r="U19" s="399">
        <v>91524069561</v>
      </c>
      <c r="W19" s="403">
        <v>2.0928072106065697E-2</v>
      </c>
      <c r="X19" s="410"/>
    </row>
    <row r="20" spans="1:24" ht="18.75">
      <c r="A20" s="15" t="s">
        <v>26</v>
      </c>
      <c r="C20" s="399">
        <v>1000000</v>
      </c>
      <c r="D20" s="399"/>
      <c r="E20" s="399">
        <v>22041428485</v>
      </c>
      <c r="F20" s="399"/>
      <c r="G20" s="399">
        <v>27356256000</v>
      </c>
      <c r="H20" s="399"/>
      <c r="I20" s="399">
        <v>0</v>
      </c>
      <c r="J20" s="399">
        <v>0</v>
      </c>
      <c r="K20" s="399"/>
      <c r="L20" s="399">
        <v>0</v>
      </c>
      <c r="M20" s="399">
        <v>0</v>
      </c>
      <c r="N20" s="399"/>
      <c r="O20" s="399">
        <v>1000000</v>
      </c>
      <c r="P20" s="399"/>
      <c r="Q20" s="399">
        <v>33770</v>
      </c>
      <c r="R20" s="399"/>
      <c r="S20" s="399">
        <v>22041428485</v>
      </c>
      <c r="T20" s="399"/>
      <c r="U20" s="399">
        <v>33569068500</v>
      </c>
      <c r="W20" s="403">
        <v>7.6759686219287325E-3</v>
      </c>
      <c r="X20" s="410"/>
    </row>
    <row r="21" spans="1:24" ht="18.75">
      <c r="A21" s="16" t="s">
        <v>27</v>
      </c>
      <c r="C21" s="399">
        <v>35193203</v>
      </c>
      <c r="D21" s="399"/>
      <c r="E21" s="399">
        <v>79754538881</v>
      </c>
      <c r="F21" s="399"/>
      <c r="G21" s="399">
        <v>86549929716</v>
      </c>
      <c r="H21" s="399"/>
      <c r="I21" s="399">
        <v>0</v>
      </c>
      <c r="J21" s="399">
        <v>0</v>
      </c>
      <c r="K21" s="399"/>
      <c r="L21" s="399">
        <v>0</v>
      </c>
      <c r="M21" s="399">
        <v>0</v>
      </c>
      <c r="N21" s="399"/>
      <c r="O21" s="399">
        <v>35193203</v>
      </c>
      <c r="P21" s="399"/>
      <c r="Q21" s="399">
        <v>2868</v>
      </c>
      <c r="R21" s="399"/>
      <c r="S21" s="399">
        <v>79754538881</v>
      </c>
      <c r="T21" s="399"/>
      <c r="U21" s="399">
        <v>100333548272</v>
      </c>
      <c r="W21" s="403">
        <v>2.2942464675856103E-2</v>
      </c>
      <c r="X21" s="410"/>
    </row>
    <row r="22" spans="1:24" ht="60">
      <c r="A22" s="17" t="s">
        <v>28</v>
      </c>
      <c r="C22" s="399">
        <v>0</v>
      </c>
      <c r="D22" s="399"/>
      <c r="E22" s="399">
        <v>1</v>
      </c>
      <c r="F22" s="399"/>
      <c r="G22" s="399">
        <v>1</v>
      </c>
      <c r="H22" s="399"/>
      <c r="I22" s="399">
        <v>0</v>
      </c>
      <c r="J22" s="399">
        <v>0</v>
      </c>
      <c r="K22" s="399"/>
      <c r="L22" s="399">
        <v>0</v>
      </c>
      <c r="M22" s="399">
        <v>0</v>
      </c>
      <c r="N22" s="399"/>
      <c r="O22" s="399">
        <v>0</v>
      </c>
      <c r="P22" s="399"/>
      <c r="Q22" s="399">
        <v>0</v>
      </c>
      <c r="R22" s="399"/>
      <c r="S22" s="399">
        <v>0</v>
      </c>
      <c r="T22" s="399"/>
      <c r="U22" s="399">
        <v>0</v>
      </c>
      <c r="W22" s="403">
        <v>0</v>
      </c>
      <c r="X22" s="410"/>
    </row>
    <row r="23" spans="1:24" ht="30">
      <c r="A23" s="18" t="s">
        <v>29</v>
      </c>
      <c r="C23" s="399">
        <v>0</v>
      </c>
      <c r="D23" s="399"/>
      <c r="E23" s="399">
        <v>0</v>
      </c>
      <c r="F23" s="399"/>
      <c r="G23" s="399">
        <v>0</v>
      </c>
      <c r="H23" s="399"/>
      <c r="I23" s="399">
        <v>6000000</v>
      </c>
      <c r="J23" s="399">
        <v>25618902815</v>
      </c>
      <c r="K23" s="399"/>
      <c r="L23" s="399">
        <v>0</v>
      </c>
      <c r="M23" s="399">
        <v>0</v>
      </c>
      <c r="N23" s="399"/>
      <c r="O23" s="399">
        <v>6000000</v>
      </c>
      <c r="P23" s="399"/>
      <c r="Q23" s="399">
        <v>4495</v>
      </c>
      <c r="R23" s="399"/>
      <c r="S23" s="399">
        <v>25618902815</v>
      </c>
      <c r="T23" s="399"/>
      <c r="U23" s="399">
        <v>26809528500</v>
      </c>
      <c r="W23" s="403">
        <v>6.1303190326745015E-3</v>
      </c>
      <c r="X23" s="410"/>
    </row>
    <row r="24" spans="1:24" ht="30">
      <c r="A24" s="19" t="s">
        <v>30</v>
      </c>
      <c r="C24" s="399">
        <v>21100000</v>
      </c>
      <c r="D24" s="399"/>
      <c r="E24" s="399">
        <v>213510593637</v>
      </c>
      <c r="F24" s="399"/>
      <c r="G24" s="399">
        <v>353209822200</v>
      </c>
      <c r="H24" s="399"/>
      <c r="I24" s="399">
        <v>0</v>
      </c>
      <c r="J24" s="399">
        <v>0</v>
      </c>
      <c r="K24" s="399"/>
      <c r="L24" s="399">
        <v>0</v>
      </c>
      <c r="M24" s="399">
        <v>0</v>
      </c>
      <c r="N24" s="399"/>
      <c r="O24" s="399">
        <v>21100000</v>
      </c>
      <c r="P24" s="399"/>
      <c r="Q24" s="399">
        <v>18040</v>
      </c>
      <c r="R24" s="399"/>
      <c r="S24" s="399">
        <v>213510593637</v>
      </c>
      <c r="T24" s="399"/>
      <c r="U24" s="399">
        <v>378379168200</v>
      </c>
      <c r="W24" s="403">
        <v>8.6520917978248166E-2</v>
      </c>
      <c r="X24" s="410"/>
    </row>
    <row r="25" spans="1:24" ht="18.75">
      <c r="A25" s="20" t="s">
        <v>31</v>
      </c>
      <c r="C25" s="399">
        <v>10304098</v>
      </c>
      <c r="D25" s="399"/>
      <c r="E25" s="399">
        <v>136759168880</v>
      </c>
      <c r="F25" s="399"/>
      <c r="G25" s="399">
        <v>260166830869</v>
      </c>
      <c r="H25" s="399"/>
      <c r="I25" s="399">
        <v>0</v>
      </c>
      <c r="J25" s="399">
        <v>0</v>
      </c>
      <c r="K25" s="399"/>
      <c r="L25" s="399">
        <v>1740478</v>
      </c>
      <c r="M25" s="399">
        <v>50748558650</v>
      </c>
      <c r="N25" s="399"/>
      <c r="O25" s="399">
        <v>8563620</v>
      </c>
      <c r="P25" s="399"/>
      <c r="Q25" s="399">
        <v>29590</v>
      </c>
      <c r="R25" s="399"/>
      <c r="S25" s="399">
        <v>113659007688</v>
      </c>
      <c r="T25" s="399"/>
      <c r="U25" s="399">
        <v>251889800581</v>
      </c>
      <c r="W25" s="403">
        <v>5.7597612678577652E-2</v>
      </c>
      <c r="X25" s="410"/>
    </row>
    <row r="26" spans="1:24" ht="30">
      <c r="A26" s="21" t="s">
        <v>32</v>
      </c>
      <c r="C26" s="399">
        <v>8500000</v>
      </c>
      <c r="D26" s="399"/>
      <c r="E26" s="399">
        <v>57146048397</v>
      </c>
      <c r="F26" s="399"/>
      <c r="G26" s="399">
        <v>64215630000</v>
      </c>
      <c r="H26" s="399"/>
      <c r="I26" s="399">
        <v>0</v>
      </c>
      <c r="J26" s="399">
        <v>0</v>
      </c>
      <c r="K26" s="399"/>
      <c r="L26" s="399">
        <v>4605845</v>
      </c>
      <c r="M26" s="399">
        <v>45597213537</v>
      </c>
      <c r="N26" s="399"/>
      <c r="O26" s="399">
        <v>3894155</v>
      </c>
      <c r="P26" s="399"/>
      <c r="Q26" s="399">
        <v>10710</v>
      </c>
      <c r="R26" s="399"/>
      <c r="S26" s="399">
        <v>26180655306</v>
      </c>
      <c r="T26" s="399"/>
      <c r="U26" s="399">
        <v>41458246970</v>
      </c>
      <c r="W26" s="403">
        <v>9.4799235451496645E-3</v>
      </c>
      <c r="X26" s="410"/>
    </row>
    <row r="27" spans="1:24" ht="30">
      <c r="A27" s="22" t="s">
        <v>33</v>
      </c>
      <c r="C27" s="399">
        <v>0</v>
      </c>
      <c r="D27" s="399"/>
      <c r="E27" s="399">
        <v>0</v>
      </c>
      <c r="F27" s="399"/>
      <c r="G27" s="399">
        <v>0</v>
      </c>
      <c r="H27" s="399"/>
      <c r="I27" s="399">
        <v>10000000</v>
      </c>
      <c r="J27" s="399">
        <v>47953502027</v>
      </c>
      <c r="K27" s="399"/>
      <c r="L27" s="399">
        <v>5000000</v>
      </c>
      <c r="M27" s="399">
        <v>25802523064</v>
      </c>
      <c r="N27" s="399"/>
      <c r="O27" s="399">
        <v>5000000</v>
      </c>
      <c r="P27" s="399"/>
      <c r="Q27" s="399">
        <v>5350</v>
      </c>
      <c r="R27" s="399"/>
      <c r="S27" s="399">
        <v>23976751013</v>
      </c>
      <c r="T27" s="399"/>
      <c r="U27" s="399">
        <v>26590837500</v>
      </c>
      <c r="W27" s="403">
        <v>6.0803127224339235E-3</v>
      </c>
      <c r="X27" s="410"/>
    </row>
    <row r="28" spans="1:24" ht="18.75">
      <c r="A28" s="23" t="s">
        <v>34</v>
      </c>
      <c r="C28" s="399">
        <v>0</v>
      </c>
      <c r="D28" s="399"/>
      <c r="E28" s="399">
        <v>0</v>
      </c>
      <c r="F28" s="399"/>
      <c r="G28" s="399">
        <v>0</v>
      </c>
      <c r="H28" s="399"/>
      <c r="I28" s="399">
        <v>2000000</v>
      </c>
      <c r="J28" s="399">
        <v>51217857276</v>
      </c>
      <c r="K28" s="399"/>
      <c r="L28" s="399">
        <v>2000000</v>
      </c>
      <c r="M28" s="399">
        <v>55287152631</v>
      </c>
      <c r="N28" s="399"/>
      <c r="O28" s="399">
        <v>0</v>
      </c>
      <c r="P28" s="399"/>
      <c r="Q28" s="399">
        <v>0</v>
      </c>
      <c r="R28" s="399"/>
      <c r="S28" s="399">
        <v>0</v>
      </c>
      <c r="T28" s="399"/>
      <c r="U28" s="399">
        <v>0</v>
      </c>
      <c r="W28" s="403">
        <v>0</v>
      </c>
      <c r="X28" s="410"/>
    </row>
    <row r="29" spans="1:24" ht="18.75">
      <c r="A29" s="24" t="s">
        <v>35</v>
      </c>
      <c r="C29" s="399">
        <v>3125000</v>
      </c>
      <c r="D29" s="399"/>
      <c r="E29" s="399">
        <v>72147140472</v>
      </c>
      <c r="F29" s="399"/>
      <c r="G29" s="399">
        <v>98783718750</v>
      </c>
      <c r="H29" s="399"/>
      <c r="I29" s="399">
        <v>0</v>
      </c>
      <c r="J29" s="399">
        <v>0</v>
      </c>
      <c r="K29" s="399"/>
      <c r="L29" s="399">
        <v>0</v>
      </c>
      <c r="M29" s="399">
        <v>0</v>
      </c>
      <c r="N29" s="399"/>
      <c r="O29" s="399">
        <v>3125000</v>
      </c>
      <c r="P29" s="399"/>
      <c r="Q29" s="399">
        <v>36970</v>
      </c>
      <c r="R29" s="399"/>
      <c r="S29" s="399">
        <v>72147140472</v>
      </c>
      <c r="T29" s="399"/>
      <c r="U29" s="399">
        <v>114843839062</v>
      </c>
      <c r="W29" s="403">
        <v>2.6260416045257414E-2</v>
      </c>
      <c r="X29" s="410"/>
    </row>
    <row r="30" spans="1:24" ht="18.75">
      <c r="A30" s="25" t="s">
        <v>36</v>
      </c>
      <c r="C30" s="399">
        <v>2300000</v>
      </c>
      <c r="D30" s="399"/>
      <c r="E30" s="399">
        <v>16397712405</v>
      </c>
      <c r="F30" s="399"/>
      <c r="G30" s="399">
        <v>30019315950</v>
      </c>
      <c r="H30" s="399"/>
      <c r="I30" s="399">
        <v>0</v>
      </c>
      <c r="J30" s="399">
        <v>0</v>
      </c>
      <c r="K30" s="399"/>
      <c r="L30" s="399">
        <v>211985</v>
      </c>
      <c r="M30" s="399">
        <v>3481192285</v>
      </c>
      <c r="N30" s="399"/>
      <c r="O30" s="399">
        <v>2088015</v>
      </c>
      <c r="P30" s="399"/>
      <c r="Q30" s="399">
        <v>16740</v>
      </c>
      <c r="R30" s="399"/>
      <c r="S30" s="399">
        <v>14886378029</v>
      </c>
      <c r="T30" s="399"/>
      <c r="U30" s="399">
        <v>34745398542</v>
      </c>
      <c r="W30" s="403">
        <v>7.9449505417405406E-3</v>
      </c>
      <c r="X30" s="410"/>
    </row>
    <row r="31" spans="1:24" ht="30">
      <c r="A31" s="26" t="s">
        <v>37</v>
      </c>
      <c r="C31" s="399">
        <v>0</v>
      </c>
      <c r="D31" s="399"/>
      <c r="E31" s="399">
        <v>0</v>
      </c>
      <c r="F31" s="399"/>
      <c r="G31" s="399">
        <v>0</v>
      </c>
      <c r="H31" s="399"/>
      <c r="I31" s="399">
        <v>1900000</v>
      </c>
      <c r="J31" s="399">
        <v>13657662503</v>
      </c>
      <c r="K31" s="399"/>
      <c r="L31" s="399">
        <v>1900000</v>
      </c>
      <c r="M31" s="399">
        <v>15271382120</v>
      </c>
      <c r="N31" s="399"/>
      <c r="O31" s="399">
        <v>0</v>
      </c>
      <c r="P31" s="399"/>
      <c r="Q31" s="399">
        <v>0</v>
      </c>
      <c r="R31" s="399"/>
      <c r="S31" s="399">
        <v>0</v>
      </c>
      <c r="T31" s="399"/>
      <c r="U31" s="399">
        <v>0</v>
      </c>
      <c r="W31" s="403">
        <v>0</v>
      </c>
      <c r="X31" s="410"/>
    </row>
    <row r="32" spans="1:24" ht="30">
      <c r="A32" s="27" t="s">
        <v>38</v>
      </c>
      <c r="C32" s="399">
        <v>13333333</v>
      </c>
      <c r="D32" s="399"/>
      <c r="E32" s="399">
        <v>100980139650</v>
      </c>
      <c r="F32" s="399"/>
      <c r="G32" s="399">
        <v>129359036766</v>
      </c>
      <c r="H32" s="399"/>
      <c r="I32" s="399">
        <v>0</v>
      </c>
      <c r="J32" s="399">
        <v>0</v>
      </c>
      <c r="K32" s="399"/>
      <c r="L32" s="399">
        <v>0</v>
      </c>
      <c r="M32" s="399">
        <v>0</v>
      </c>
      <c r="N32" s="399"/>
      <c r="O32" s="399">
        <v>13333333</v>
      </c>
      <c r="P32" s="399"/>
      <c r="Q32" s="399">
        <v>13090</v>
      </c>
      <c r="R32" s="399"/>
      <c r="S32" s="399">
        <v>100980139650</v>
      </c>
      <c r="T32" s="399"/>
      <c r="U32" s="399">
        <v>173494855663</v>
      </c>
      <c r="W32" s="403">
        <v>3.9671671799151723E-2</v>
      </c>
      <c r="X32" s="410"/>
    </row>
    <row r="33" spans="1:24" ht="30">
      <c r="A33" s="28" t="s">
        <v>39</v>
      </c>
      <c r="C33" s="399">
        <v>304059</v>
      </c>
      <c r="D33" s="399"/>
      <c r="E33" s="399">
        <v>2234412121</v>
      </c>
      <c r="F33" s="399"/>
      <c r="G33" s="399">
        <v>3324748338</v>
      </c>
      <c r="H33" s="399"/>
      <c r="I33" s="399">
        <v>0</v>
      </c>
      <c r="J33" s="399">
        <v>0</v>
      </c>
      <c r="K33" s="399"/>
      <c r="L33" s="399">
        <v>304059</v>
      </c>
      <c r="M33" s="399">
        <v>3981649834</v>
      </c>
      <c r="N33" s="399"/>
      <c r="O33" s="399"/>
      <c r="P33" s="399"/>
      <c r="Q33" s="399"/>
      <c r="R33" s="399"/>
      <c r="S33" s="399"/>
      <c r="T33" s="399"/>
      <c r="U33" s="399"/>
      <c r="W33" s="403">
        <v>0</v>
      </c>
      <c r="X33" s="410"/>
    </row>
    <row r="34" spans="1:24" ht="18.75">
      <c r="A34" s="29" t="s">
        <v>40</v>
      </c>
      <c r="C34" s="399">
        <v>6900000</v>
      </c>
      <c r="D34" s="399"/>
      <c r="E34" s="399">
        <v>79229671655</v>
      </c>
      <c r="F34" s="399"/>
      <c r="G34" s="399">
        <v>126684714150</v>
      </c>
      <c r="H34" s="399"/>
      <c r="I34" s="399">
        <v>0</v>
      </c>
      <c r="J34" s="399">
        <v>0</v>
      </c>
      <c r="K34" s="399"/>
      <c r="L34" s="399">
        <v>4412000</v>
      </c>
      <c r="M34" s="399">
        <v>91420695575</v>
      </c>
      <c r="N34" s="399"/>
      <c r="O34" s="399">
        <v>2488000</v>
      </c>
      <c r="P34" s="399"/>
      <c r="Q34" s="399">
        <v>21330</v>
      </c>
      <c r="R34" s="399"/>
      <c r="S34" s="399">
        <v>28568612041</v>
      </c>
      <c r="T34" s="399"/>
      <c r="U34" s="399">
        <v>52753279212</v>
      </c>
      <c r="W34" s="403">
        <v>1.2062667629134757E-2</v>
      </c>
      <c r="X34" s="410"/>
    </row>
    <row r="35" spans="1:24" ht="18.75">
      <c r="A35" s="30" t="s">
        <v>41</v>
      </c>
      <c r="C35" s="399">
        <v>28686194</v>
      </c>
      <c r="D35" s="399"/>
      <c r="E35" s="399">
        <v>92617199711</v>
      </c>
      <c r="F35" s="399"/>
      <c r="G35" s="399">
        <v>104823018972</v>
      </c>
      <c r="H35" s="399"/>
      <c r="I35" s="399">
        <v>0</v>
      </c>
      <c r="J35" s="399">
        <v>0</v>
      </c>
      <c r="K35" s="399"/>
      <c r="L35" s="399">
        <v>28686194</v>
      </c>
      <c r="M35" s="399">
        <v>130486743105</v>
      </c>
      <c r="N35" s="399"/>
      <c r="O35" s="399">
        <v>0</v>
      </c>
      <c r="P35" s="399"/>
      <c r="Q35" s="399">
        <v>0</v>
      </c>
      <c r="R35" s="399"/>
      <c r="S35" s="399">
        <v>0</v>
      </c>
      <c r="T35" s="399"/>
      <c r="U35" s="399">
        <v>0</v>
      </c>
      <c r="W35" s="403">
        <v>0</v>
      </c>
      <c r="X35" s="410"/>
    </row>
    <row r="36" spans="1:24" ht="30">
      <c r="A36" s="31" t="s">
        <v>42</v>
      </c>
      <c r="C36" s="399">
        <v>1000000</v>
      </c>
      <c r="D36" s="399"/>
      <c r="E36" s="399">
        <v>20233043163</v>
      </c>
      <c r="F36" s="399"/>
      <c r="G36" s="399">
        <v>22584816000</v>
      </c>
      <c r="H36" s="399"/>
      <c r="I36" s="399">
        <v>140065</v>
      </c>
      <c r="J36" s="399">
        <v>3170237941</v>
      </c>
      <c r="K36" s="399"/>
      <c r="L36" s="399">
        <v>0</v>
      </c>
      <c r="M36" s="399">
        <v>0</v>
      </c>
      <c r="N36" s="399"/>
      <c r="O36" s="399">
        <v>1140065</v>
      </c>
      <c r="P36" s="399"/>
      <c r="Q36" s="399">
        <v>28770</v>
      </c>
      <c r="R36" s="399"/>
      <c r="S36" s="399">
        <v>23403281104</v>
      </c>
      <c r="T36" s="399"/>
      <c r="U36" s="399">
        <v>32604512013</v>
      </c>
      <c r="W36" s="403">
        <v>7.455411255903226E-3</v>
      </c>
      <c r="X36" s="410"/>
    </row>
    <row r="37" spans="1:24" ht="18.75">
      <c r="A37" s="32" t="s">
        <v>43</v>
      </c>
      <c r="C37" s="399">
        <v>71037944</v>
      </c>
      <c r="D37" s="399"/>
      <c r="E37" s="399">
        <v>288556419874</v>
      </c>
      <c r="F37" s="399"/>
      <c r="G37" s="399">
        <v>415923929894</v>
      </c>
      <c r="H37" s="399"/>
      <c r="I37" s="399">
        <v>0</v>
      </c>
      <c r="J37" s="399">
        <v>0</v>
      </c>
      <c r="K37" s="399"/>
      <c r="L37" s="399">
        <v>11170784</v>
      </c>
      <c r="M37" s="399">
        <v>70502838375</v>
      </c>
      <c r="N37" s="399"/>
      <c r="O37" s="399">
        <v>59867160</v>
      </c>
      <c r="P37" s="399"/>
      <c r="Q37" s="399">
        <v>6310</v>
      </c>
      <c r="R37" s="399"/>
      <c r="S37" s="399">
        <v>243180649452</v>
      </c>
      <c r="T37" s="399"/>
      <c r="U37" s="399">
        <v>375514097011</v>
      </c>
      <c r="W37" s="403">
        <v>8.5865785216778887E-2</v>
      </c>
      <c r="X37" s="410"/>
    </row>
    <row r="38" spans="1:24" ht="18.75">
      <c r="A38" s="33" t="s">
        <v>44</v>
      </c>
      <c r="C38" s="399">
        <v>0</v>
      </c>
      <c r="D38" s="399"/>
      <c r="E38" s="399">
        <v>0</v>
      </c>
      <c r="F38" s="399"/>
      <c r="G38" s="399">
        <v>0</v>
      </c>
      <c r="H38" s="399"/>
      <c r="I38" s="399">
        <v>2000000</v>
      </c>
      <c r="J38" s="399">
        <v>20595855615</v>
      </c>
      <c r="K38" s="399"/>
      <c r="L38" s="399">
        <v>0</v>
      </c>
      <c r="M38" s="399">
        <v>0</v>
      </c>
      <c r="N38" s="399"/>
      <c r="O38" s="399">
        <v>2000000</v>
      </c>
      <c r="P38" s="399"/>
      <c r="Q38" s="399">
        <v>9770</v>
      </c>
      <c r="R38" s="399"/>
      <c r="S38" s="399">
        <v>20595855615</v>
      </c>
      <c r="T38" s="399"/>
      <c r="U38" s="399">
        <v>19423737000</v>
      </c>
      <c r="W38" s="403">
        <v>4.4414695550040696E-3</v>
      </c>
      <c r="X38" s="410"/>
    </row>
    <row r="39" spans="1:24" ht="18.75">
      <c r="A39" s="34" t="s">
        <v>45</v>
      </c>
      <c r="C39" s="399">
        <v>9269568</v>
      </c>
      <c r="D39" s="399"/>
      <c r="E39" s="399">
        <v>29899721163</v>
      </c>
      <c r="F39" s="399"/>
      <c r="G39" s="399">
        <v>52061439498</v>
      </c>
      <c r="H39" s="399"/>
      <c r="I39" s="399">
        <v>0</v>
      </c>
      <c r="J39" s="399">
        <v>0</v>
      </c>
      <c r="K39" s="399"/>
      <c r="L39" s="399">
        <v>0</v>
      </c>
      <c r="M39" s="399">
        <v>0</v>
      </c>
      <c r="N39" s="399"/>
      <c r="O39" s="399">
        <v>9269568</v>
      </c>
      <c r="P39" s="399"/>
      <c r="Q39" s="399">
        <v>7060</v>
      </c>
      <c r="R39" s="399"/>
      <c r="S39" s="399">
        <v>29899721163</v>
      </c>
      <c r="T39" s="399"/>
      <c r="U39" s="399">
        <v>65053763337</v>
      </c>
      <c r="W39" s="403">
        <v>1.4875320300090835E-2</v>
      </c>
      <c r="X39" s="410"/>
    </row>
    <row r="40" spans="1:24" ht="18.75">
      <c r="A40" s="35" t="s">
        <v>46</v>
      </c>
      <c r="C40" s="399">
        <v>1000000</v>
      </c>
      <c r="D40" s="399"/>
      <c r="E40" s="399">
        <v>33040703293</v>
      </c>
      <c r="F40" s="399"/>
      <c r="G40" s="399">
        <v>40756050000</v>
      </c>
      <c r="H40" s="399"/>
      <c r="I40" s="399">
        <v>0</v>
      </c>
      <c r="J40" s="399">
        <v>0</v>
      </c>
      <c r="K40" s="399"/>
      <c r="L40" s="399">
        <v>0</v>
      </c>
      <c r="M40" s="399">
        <v>0</v>
      </c>
      <c r="N40" s="399"/>
      <c r="O40" s="399">
        <v>1000000</v>
      </c>
      <c r="P40" s="399"/>
      <c r="Q40" s="399">
        <v>49970</v>
      </c>
      <c r="R40" s="399"/>
      <c r="S40" s="399">
        <v>33040703293</v>
      </c>
      <c r="T40" s="399"/>
      <c r="U40" s="399">
        <v>49672678500</v>
      </c>
      <c r="W40" s="403">
        <v>1.1358251466916753E-2</v>
      </c>
      <c r="X40" s="410"/>
    </row>
    <row r="41" spans="1:24" ht="18.75">
      <c r="A41" s="36" t="s">
        <v>47</v>
      </c>
      <c r="C41" s="399">
        <v>4800000</v>
      </c>
      <c r="D41" s="399"/>
      <c r="E41" s="399">
        <v>29974467665</v>
      </c>
      <c r="F41" s="399"/>
      <c r="G41" s="399">
        <v>16847954640</v>
      </c>
      <c r="H41" s="399"/>
      <c r="I41" s="399">
        <v>0</v>
      </c>
      <c r="J41" s="399">
        <v>0</v>
      </c>
      <c r="K41" s="399"/>
      <c r="L41" s="399">
        <v>0</v>
      </c>
      <c r="M41" s="399">
        <v>0</v>
      </c>
      <c r="N41" s="399"/>
      <c r="O41" s="399">
        <v>7200000</v>
      </c>
      <c r="P41" s="399"/>
      <c r="Q41" s="399">
        <v>6390</v>
      </c>
      <c r="R41" s="399"/>
      <c r="S41" s="399">
        <v>44961701497</v>
      </c>
      <c r="T41" s="399"/>
      <c r="U41" s="399">
        <v>45734252400</v>
      </c>
      <c r="W41" s="403">
        <v>1.045768327976598E-2</v>
      </c>
      <c r="X41" s="410"/>
    </row>
    <row r="42" spans="1:24" ht="18.75">
      <c r="A42" s="37" t="s">
        <v>48</v>
      </c>
      <c r="C42" s="399">
        <v>2400000</v>
      </c>
      <c r="D42" s="399"/>
      <c r="E42" s="399">
        <v>12587233832</v>
      </c>
      <c r="F42" s="399"/>
      <c r="G42" s="399">
        <v>6038257320</v>
      </c>
      <c r="H42" s="399"/>
      <c r="I42" s="399">
        <v>0</v>
      </c>
      <c r="J42" s="399">
        <v>0</v>
      </c>
      <c r="K42" s="399"/>
      <c r="L42" s="399">
        <v>0</v>
      </c>
      <c r="M42" s="399">
        <v>0</v>
      </c>
      <c r="N42" s="399"/>
      <c r="O42" s="399">
        <v>0</v>
      </c>
      <c r="P42" s="399"/>
      <c r="Q42" s="399">
        <v>0</v>
      </c>
      <c r="R42" s="399"/>
      <c r="S42" s="399">
        <v>0</v>
      </c>
      <c r="T42" s="399"/>
      <c r="U42" s="399">
        <v>0</v>
      </c>
      <c r="W42" s="403">
        <v>0</v>
      </c>
      <c r="X42" s="410"/>
    </row>
    <row r="43" spans="1:24" ht="18.75">
      <c r="A43" s="38" t="s">
        <v>49</v>
      </c>
      <c r="C43" s="399">
        <v>6000000</v>
      </c>
      <c r="D43" s="399"/>
      <c r="E43" s="399">
        <v>35432143200</v>
      </c>
      <c r="F43" s="399"/>
      <c r="G43" s="399">
        <v>38708307000</v>
      </c>
      <c r="H43" s="399"/>
      <c r="I43" s="399">
        <v>0</v>
      </c>
      <c r="J43" s="399">
        <v>0</v>
      </c>
      <c r="K43" s="399"/>
      <c r="L43" s="399">
        <v>0</v>
      </c>
      <c r="M43" s="399">
        <v>0</v>
      </c>
      <c r="N43" s="399"/>
      <c r="O43" s="399">
        <v>9692307</v>
      </c>
      <c r="P43" s="399"/>
      <c r="Q43" s="399">
        <v>8870</v>
      </c>
      <c r="R43" s="399"/>
      <c r="S43" s="399">
        <v>35432143200</v>
      </c>
      <c r="T43" s="399"/>
      <c r="U43" s="399">
        <v>85459237050</v>
      </c>
      <c r="W43" s="403">
        <v>1.9541275685078047E-2</v>
      </c>
      <c r="X43" s="410"/>
    </row>
    <row r="44" spans="1:24" ht="18.75">
      <c r="A44" s="39" t="s">
        <v>50</v>
      </c>
      <c r="C44" s="399">
        <v>18185043</v>
      </c>
      <c r="D44" s="399"/>
      <c r="E44" s="399">
        <v>95270760686</v>
      </c>
      <c r="F44" s="399"/>
      <c r="G44" s="399">
        <v>135395546536</v>
      </c>
      <c r="H44" s="399"/>
      <c r="I44" s="399">
        <v>5678478</v>
      </c>
      <c r="J44" s="399">
        <v>45143361396</v>
      </c>
      <c r="K44" s="399"/>
      <c r="L44" s="399">
        <v>0</v>
      </c>
      <c r="M44" s="399">
        <v>0</v>
      </c>
      <c r="N44" s="399"/>
      <c r="O44" s="399">
        <v>23863521</v>
      </c>
      <c r="P44" s="399"/>
      <c r="Q44" s="399">
        <v>7970</v>
      </c>
      <c r="R44" s="399"/>
      <c r="S44" s="399">
        <v>140414122082</v>
      </c>
      <c r="T44" s="399"/>
      <c r="U44" s="399">
        <v>189060618409</v>
      </c>
      <c r="W44" s="403">
        <v>4.3230969442894306E-2</v>
      </c>
      <c r="X44" s="410"/>
    </row>
    <row r="45" spans="1:24" ht="18.75">
      <c r="A45" s="40" t="s">
        <v>51</v>
      </c>
      <c r="C45" s="399">
        <v>15285975</v>
      </c>
      <c r="D45" s="399"/>
      <c r="E45" s="399">
        <v>89686996728</v>
      </c>
      <c r="F45" s="399"/>
      <c r="G45" s="399">
        <v>124903092749</v>
      </c>
      <c r="H45" s="399"/>
      <c r="I45" s="399">
        <v>0</v>
      </c>
      <c r="J45" s="399">
        <v>0</v>
      </c>
      <c r="K45" s="399"/>
      <c r="L45" s="399">
        <v>0</v>
      </c>
      <c r="M45" s="399">
        <v>0</v>
      </c>
      <c r="N45" s="399"/>
      <c r="O45" s="399">
        <v>15285975</v>
      </c>
      <c r="P45" s="399"/>
      <c r="Q45" s="399">
        <v>9270</v>
      </c>
      <c r="R45" s="399"/>
      <c r="S45" s="399">
        <v>89686996728</v>
      </c>
      <c r="T45" s="399"/>
      <c r="U45" s="399">
        <v>140857867370</v>
      </c>
      <c r="W45" s="403">
        <v>3.2208834453774586E-2</v>
      </c>
      <c r="X45" s="410"/>
    </row>
    <row r="46" spans="1:24" ht="18.75">
      <c r="A46" s="41" t="s">
        <v>52</v>
      </c>
      <c r="C46" s="399">
        <v>3032427</v>
      </c>
      <c r="D46" s="399"/>
      <c r="E46" s="399">
        <v>47234638674</v>
      </c>
      <c r="F46" s="399"/>
      <c r="G46" s="399">
        <v>75540464527</v>
      </c>
      <c r="H46" s="399"/>
      <c r="I46" s="399">
        <v>0</v>
      </c>
      <c r="J46" s="399">
        <v>0</v>
      </c>
      <c r="K46" s="399"/>
      <c r="L46" s="399">
        <v>0</v>
      </c>
      <c r="M46" s="399">
        <v>0</v>
      </c>
      <c r="N46" s="399"/>
      <c r="O46" s="399">
        <v>3032427</v>
      </c>
      <c r="P46" s="399"/>
      <c r="Q46" s="399">
        <v>31670</v>
      </c>
      <c r="R46" s="399"/>
      <c r="S46" s="399">
        <v>47234638674</v>
      </c>
      <c r="T46" s="399"/>
      <c r="U46" s="399">
        <v>95465543160</v>
      </c>
      <c r="W46" s="403">
        <v>2.1829337140276715E-2</v>
      </c>
      <c r="X46" s="410"/>
    </row>
    <row r="47" spans="1:24" ht="18.75">
      <c r="A47" s="42" t="s">
        <v>53</v>
      </c>
      <c r="C47" s="399">
        <v>1500000</v>
      </c>
      <c r="D47" s="399"/>
      <c r="E47" s="399">
        <v>19373924183</v>
      </c>
      <c r="F47" s="399"/>
      <c r="G47" s="399">
        <v>24468540750</v>
      </c>
      <c r="H47" s="399"/>
      <c r="I47" s="399">
        <v>0</v>
      </c>
      <c r="J47" s="399">
        <v>0</v>
      </c>
      <c r="K47" s="399"/>
      <c r="L47" s="399">
        <v>1453992</v>
      </c>
      <c r="M47" s="399">
        <v>27836340313</v>
      </c>
      <c r="N47" s="399"/>
      <c r="O47" s="399">
        <v>46008</v>
      </c>
      <c r="P47" s="399"/>
      <c r="Q47" s="399">
        <v>19270</v>
      </c>
      <c r="R47" s="399"/>
      <c r="S47" s="399">
        <v>594237003</v>
      </c>
      <c r="T47" s="399"/>
      <c r="U47" s="399">
        <v>881299044</v>
      </c>
      <c r="W47" s="403">
        <v>2.0151955685871324E-4</v>
      </c>
      <c r="X47" s="410"/>
    </row>
    <row r="48" spans="1:24" ht="18.75">
      <c r="A48" s="43" t="s">
        <v>54</v>
      </c>
      <c r="C48" s="399">
        <v>26596133</v>
      </c>
      <c r="D48" s="399"/>
      <c r="E48" s="399">
        <v>73856061728</v>
      </c>
      <c r="F48" s="399"/>
      <c r="G48" s="399">
        <v>121482086210</v>
      </c>
      <c r="H48" s="399"/>
      <c r="I48" s="399">
        <v>0</v>
      </c>
      <c r="J48" s="399">
        <v>0</v>
      </c>
      <c r="K48" s="399"/>
      <c r="L48" s="399"/>
      <c r="M48" s="399"/>
      <c r="N48" s="399"/>
      <c r="O48" s="399">
        <v>26596133</v>
      </c>
      <c r="P48" s="399"/>
      <c r="Q48" s="399">
        <v>5850</v>
      </c>
      <c r="R48" s="399"/>
      <c r="S48" s="399">
        <v>73856061728</v>
      </c>
      <c r="T48" s="399"/>
      <c r="U48" s="399">
        <v>154661633151</v>
      </c>
      <c r="W48" s="403">
        <v>3.536523043775637E-2</v>
      </c>
      <c r="X48" s="410"/>
    </row>
    <row r="49" spans="1:24" ht="18.75">
      <c r="A49" s="44" t="s">
        <v>55</v>
      </c>
      <c r="C49" s="399">
        <v>5402214</v>
      </c>
      <c r="D49" s="399"/>
      <c r="E49" s="399">
        <v>151023219379</v>
      </c>
      <c r="F49" s="399"/>
      <c r="G49" s="399">
        <v>200464743961</v>
      </c>
      <c r="H49" s="399"/>
      <c r="I49" s="399">
        <v>0</v>
      </c>
      <c r="J49" s="399">
        <v>0</v>
      </c>
      <c r="K49" s="399"/>
      <c r="L49" s="399">
        <v>1079067</v>
      </c>
      <c r="M49" s="399">
        <v>46732821938</v>
      </c>
      <c r="N49" s="399"/>
      <c r="O49" s="399">
        <v>4323147</v>
      </c>
      <c r="P49" s="399"/>
      <c r="Q49" s="399">
        <v>43930</v>
      </c>
      <c r="R49" s="399"/>
      <c r="S49" s="399">
        <v>120857037094</v>
      </c>
      <c r="T49" s="399"/>
      <c r="U49" s="399">
        <v>188785848416</v>
      </c>
      <c r="W49" s="403">
        <v>4.3168140000828741E-2</v>
      </c>
      <c r="X49" s="410"/>
    </row>
    <row r="50" spans="1:24" ht="18.75">
      <c r="A50" s="45" t="s">
        <v>56</v>
      </c>
      <c r="C50" s="399"/>
      <c r="D50" s="399"/>
      <c r="E50" s="399"/>
      <c r="F50" s="399"/>
      <c r="G50" s="399"/>
      <c r="H50" s="399"/>
      <c r="I50" s="399">
        <v>1001000</v>
      </c>
      <c r="J50" s="399">
        <v>20505846202</v>
      </c>
      <c r="K50" s="399"/>
      <c r="L50" s="399">
        <v>101000</v>
      </c>
      <c r="M50" s="399">
        <v>2275456746</v>
      </c>
      <c r="N50" s="399"/>
      <c r="O50" s="399">
        <v>900000</v>
      </c>
      <c r="P50" s="399"/>
      <c r="Q50" s="399">
        <v>23250</v>
      </c>
      <c r="R50" s="399"/>
      <c r="S50" s="399">
        <v>18436824757</v>
      </c>
      <c r="T50" s="399"/>
      <c r="U50" s="399">
        <v>20800496250</v>
      </c>
      <c r="W50" s="403">
        <v>4.7562820081095266E-3</v>
      </c>
      <c r="X50" s="410"/>
    </row>
    <row r="51" spans="1:24" ht="18.75">
      <c r="A51" s="46" t="s">
        <v>57</v>
      </c>
      <c r="C51" s="399">
        <v>1950500</v>
      </c>
      <c r="D51" s="399"/>
      <c r="E51" s="399">
        <v>19527879426</v>
      </c>
      <c r="F51" s="399"/>
      <c r="G51" s="399">
        <v>29645697287</v>
      </c>
      <c r="H51" s="399"/>
      <c r="I51" s="399">
        <v>248589</v>
      </c>
      <c r="J51" s="399">
        <v>4029740442</v>
      </c>
      <c r="K51" s="399"/>
      <c r="L51" s="399">
        <v>0</v>
      </c>
      <c r="M51" s="399">
        <v>0</v>
      </c>
      <c r="N51" s="399"/>
      <c r="O51" s="399">
        <v>2199089</v>
      </c>
      <c r="P51" s="399"/>
      <c r="Q51" s="399">
        <v>18450</v>
      </c>
      <c r="R51" s="399"/>
      <c r="S51" s="399">
        <v>23557619868</v>
      </c>
      <c r="T51" s="399"/>
      <c r="U51" s="399">
        <v>40331781557</v>
      </c>
      <c r="W51" s="403">
        <v>9.2223437685801726E-3</v>
      </c>
      <c r="X51" s="410"/>
    </row>
    <row r="52" spans="1:24" ht="18.75">
      <c r="A52" s="47" t="s">
        <v>58</v>
      </c>
      <c r="C52" s="399">
        <v>4575912</v>
      </c>
      <c r="D52" s="399"/>
      <c r="E52" s="399">
        <v>15224813736</v>
      </c>
      <c r="F52" s="399"/>
      <c r="G52" s="399">
        <v>17767164874</v>
      </c>
      <c r="H52" s="399"/>
      <c r="I52" s="399">
        <v>0</v>
      </c>
      <c r="J52" s="399">
        <v>0</v>
      </c>
      <c r="K52" s="399"/>
      <c r="L52" s="399">
        <v>0</v>
      </c>
      <c r="M52" s="399">
        <v>0</v>
      </c>
      <c r="N52" s="399"/>
      <c r="O52" s="399">
        <v>4575912</v>
      </c>
      <c r="P52" s="399"/>
      <c r="Q52" s="399">
        <v>5429</v>
      </c>
      <c r="R52" s="399"/>
      <c r="S52" s="399">
        <v>15224813736</v>
      </c>
      <c r="T52" s="399"/>
      <c r="U52" s="399">
        <v>24694812622</v>
      </c>
      <c r="W52" s="403">
        <v>5.6467639788956789E-3</v>
      </c>
      <c r="X52" s="410"/>
    </row>
    <row r="53" spans="1:24" ht="18.75">
      <c r="A53" s="48" t="s">
        <v>59</v>
      </c>
      <c r="C53" s="399">
        <v>4000000</v>
      </c>
      <c r="D53" s="399"/>
      <c r="E53" s="399">
        <v>44752466381</v>
      </c>
      <c r="F53" s="399"/>
      <c r="G53" s="399">
        <v>58569426000</v>
      </c>
      <c r="H53" s="399"/>
      <c r="I53" s="399">
        <v>0</v>
      </c>
      <c r="J53" s="399">
        <v>0</v>
      </c>
      <c r="K53" s="399"/>
      <c r="L53" s="399">
        <v>4000000</v>
      </c>
      <c r="M53" s="399">
        <v>66111336914</v>
      </c>
      <c r="N53" s="399"/>
      <c r="O53" s="399">
        <v>0</v>
      </c>
      <c r="P53" s="399"/>
      <c r="Q53" s="399">
        <v>0</v>
      </c>
      <c r="R53" s="399"/>
      <c r="S53" s="399">
        <v>0</v>
      </c>
      <c r="T53" s="399"/>
      <c r="U53" s="399">
        <v>0</v>
      </c>
      <c r="W53" s="403">
        <v>0</v>
      </c>
      <c r="X53" s="410"/>
    </row>
    <row r="54" spans="1:24" ht="18.75">
      <c r="A54" s="49" t="s">
        <v>60</v>
      </c>
      <c r="C54" s="399">
        <v>11288342</v>
      </c>
      <c r="D54" s="399"/>
      <c r="E54" s="399">
        <v>139038858490</v>
      </c>
      <c r="F54" s="399"/>
      <c r="G54" s="399">
        <v>194014139353</v>
      </c>
      <c r="H54" s="399"/>
      <c r="I54" s="399">
        <v>0</v>
      </c>
      <c r="J54" s="399">
        <v>0</v>
      </c>
      <c r="K54" s="399"/>
      <c r="L54" s="399">
        <v>0</v>
      </c>
      <c r="M54" s="399">
        <v>0</v>
      </c>
      <c r="N54" s="399"/>
      <c r="O54" s="399">
        <v>11288342</v>
      </c>
      <c r="P54" s="399"/>
      <c r="Q54" s="399">
        <v>19690</v>
      </c>
      <c r="R54" s="399"/>
      <c r="S54" s="399">
        <v>139038858490</v>
      </c>
      <c r="T54" s="399"/>
      <c r="U54" s="399">
        <v>220944962629</v>
      </c>
      <c r="W54" s="403">
        <v>5.0521705727801784E-2</v>
      </c>
      <c r="X54" s="410"/>
    </row>
    <row r="55" spans="1:24" ht="18.75">
      <c r="A55" s="50" t="s">
        <v>61</v>
      </c>
      <c r="C55" s="399">
        <v>1800000</v>
      </c>
      <c r="D55" s="399"/>
      <c r="E55" s="399">
        <v>41759914459</v>
      </c>
      <c r="F55" s="399"/>
      <c r="G55" s="399">
        <v>40885276500</v>
      </c>
      <c r="H55" s="399"/>
      <c r="I55" s="399">
        <v>0</v>
      </c>
      <c r="J55" s="399">
        <v>0</v>
      </c>
      <c r="K55" s="399"/>
      <c r="L55" s="399">
        <v>0</v>
      </c>
      <c r="M55" s="399">
        <v>0</v>
      </c>
      <c r="N55" s="399"/>
      <c r="O55" s="399">
        <v>1800000</v>
      </c>
      <c r="P55" s="399"/>
      <c r="Q55" s="399">
        <v>30050</v>
      </c>
      <c r="R55" s="399"/>
      <c r="S55" s="399">
        <v>41759914459</v>
      </c>
      <c r="T55" s="399"/>
      <c r="U55" s="399">
        <v>53768164500</v>
      </c>
      <c r="W55" s="403">
        <v>1.229473327687667E-2</v>
      </c>
      <c r="X55" s="410"/>
    </row>
    <row r="56" spans="1:24" ht="30">
      <c r="A56" s="51" t="s">
        <v>62</v>
      </c>
      <c r="C56" s="399">
        <v>634714</v>
      </c>
      <c r="D56" s="399"/>
      <c r="E56" s="399">
        <v>75199735845</v>
      </c>
      <c r="F56" s="399"/>
      <c r="G56" s="399">
        <v>109600144735</v>
      </c>
      <c r="H56" s="399"/>
      <c r="I56" s="399">
        <v>0</v>
      </c>
      <c r="J56" s="399">
        <v>0</v>
      </c>
      <c r="K56" s="399"/>
      <c r="L56" s="399">
        <v>0</v>
      </c>
      <c r="M56" s="399">
        <v>0</v>
      </c>
      <c r="N56" s="399"/>
      <c r="O56" s="399">
        <v>634714</v>
      </c>
      <c r="P56" s="399"/>
      <c r="Q56" s="399">
        <v>196200</v>
      </c>
      <c r="R56" s="399"/>
      <c r="S56" s="399">
        <v>75199735845</v>
      </c>
      <c r="T56" s="399"/>
      <c r="U56" s="399">
        <v>123789928024</v>
      </c>
      <c r="W56" s="403">
        <v>2.8306046181264762E-2</v>
      </c>
      <c r="X56" s="410"/>
    </row>
    <row r="57" spans="1:24" ht="18.75">
      <c r="A57" s="52" t="s">
        <v>63</v>
      </c>
      <c r="C57" s="399">
        <v>6692722</v>
      </c>
      <c r="D57" s="399"/>
      <c r="E57" s="399">
        <v>12143636120</v>
      </c>
      <c r="F57" s="399"/>
      <c r="G57" s="399">
        <v>13638445623</v>
      </c>
      <c r="H57" s="399"/>
      <c r="I57" s="399">
        <v>0</v>
      </c>
      <c r="J57" s="399">
        <v>0</v>
      </c>
      <c r="K57" s="399"/>
      <c r="L57" s="399">
        <v>6692722</v>
      </c>
      <c r="M57" s="399">
        <v>13546507664</v>
      </c>
      <c r="N57" s="399"/>
      <c r="O57" s="399">
        <v>0</v>
      </c>
      <c r="P57" s="399"/>
      <c r="Q57" s="399">
        <v>0</v>
      </c>
      <c r="R57" s="399"/>
      <c r="S57" s="399">
        <v>0</v>
      </c>
      <c r="T57" s="399"/>
      <c r="U57" s="399">
        <v>0</v>
      </c>
      <c r="W57" s="403">
        <v>0</v>
      </c>
      <c r="X57" s="410"/>
    </row>
    <row r="58" spans="1:24" ht="30">
      <c r="A58" s="53" t="s">
        <v>64</v>
      </c>
      <c r="C58" s="399">
        <v>2052697</v>
      </c>
      <c r="D58" s="399"/>
      <c r="E58" s="399">
        <v>23149149254</v>
      </c>
      <c r="F58" s="399"/>
      <c r="G58" s="399">
        <v>23873656398</v>
      </c>
      <c r="H58" s="399"/>
      <c r="I58" s="399">
        <v>44640</v>
      </c>
      <c r="J58" s="399">
        <v>558246111</v>
      </c>
      <c r="K58" s="399"/>
      <c r="L58" s="399">
        <v>0</v>
      </c>
      <c r="M58" s="399">
        <v>0</v>
      </c>
      <c r="N58" s="399"/>
      <c r="O58" s="399">
        <v>2097337</v>
      </c>
      <c r="P58" s="399"/>
      <c r="Q58" s="399">
        <v>14180</v>
      </c>
      <c r="R58" s="399"/>
      <c r="S58" s="399">
        <v>23707395365</v>
      </c>
      <c r="T58" s="399"/>
      <c r="U58" s="399">
        <v>29563284240</v>
      </c>
      <c r="W58" s="403">
        <v>6.7599981866461444E-3</v>
      </c>
      <c r="X58" s="410"/>
    </row>
    <row r="59" spans="1:24" ht="19.5" thickBot="1">
      <c r="A59" s="54" t="s">
        <v>65</v>
      </c>
      <c r="C59" s="399"/>
      <c r="D59" s="399"/>
      <c r="E59" s="400">
        <f>SUM(E11:$E$58)</f>
        <v>2661798584136</v>
      </c>
      <c r="F59" s="399"/>
      <c r="G59" s="400">
        <f>SUM(G11:$G$58)</f>
        <v>3629714060122</v>
      </c>
      <c r="H59" s="399"/>
      <c r="I59" s="399"/>
      <c r="J59" s="400">
        <f>SUM(J11:$J$58)</f>
        <v>305922224367</v>
      </c>
      <c r="K59" s="399"/>
      <c r="L59" s="399"/>
      <c r="M59" s="400">
        <f>SUM(M11:$M$58)</f>
        <v>881228394137</v>
      </c>
      <c r="N59" s="399"/>
      <c r="O59" s="399"/>
      <c r="P59" s="399"/>
      <c r="Q59" s="399"/>
      <c r="R59" s="399"/>
      <c r="S59" s="400">
        <f>SUM(S11:$S$58)</f>
        <v>2366686968784</v>
      </c>
      <c r="T59" s="399"/>
      <c r="U59" s="400">
        <f>SUM(U11:$U$58)</f>
        <v>3771905402410</v>
      </c>
      <c r="W59" s="405">
        <f>SUM(W11:$W$58)</f>
        <v>0.86249123992769183</v>
      </c>
      <c r="X59" s="410"/>
    </row>
    <row r="60" spans="1:24" ht="19.5" thickTop="1"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W60" s="406"/>
      <c r="X60" s="410"/>
    </row>
    <row r="61" spans="1:24" ht="18.75"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X61" s="410"/>
    </row>
    <row r="62" spans="1:24" ht="18.75"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X62" s="410"/>
    </row>
    <row r="63" spans="1:24" ht="18.75"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X63" s="410"/>
    </row>
    <row r="64" spans="1:24" ht="18.75"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</row>
    <row r="65" spans="3:21" ht="18.75"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</row>
    <row r="66" spans="3:21">
      <c r="G66" s="409"/>
      <c r="U66" s="408"/>
    </row>
    <row r="67" spans="3:21">
      <c r="G67" s="409"/>
    </row>
    <row r="68" spans="3:21">
      <c r="G68" s="409"/>
    </row>
    <row r="69" spans="3:21">
      <c r="G69" s="409"/>
    </row>
    <row r="70" spans="3:21">
      <c r="G70" s="409"/>
    </row>
    <row r="71" spans="3:21">
      <c r="G71" s="409"/>
    </row>
    <row r="72" spans="3:21">
      <c r="G72" s="409"/>
    </row>
    <row r="73" spans="3:21">
      <c r="G73" s="409"/>
    </row>
    <row r="74" spans="3:21">
      <c r="G74" s="408"/>
    </row>
    <row r="76" spans="3:21">
      <c r="G76" s="408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2"/>
  <sheetViews>
    <sheetView rightToLeft="1" workbookViewId="0">
      <selection activeCell="T8" sqref="T8"/>
    </sheetView>
  </sheetViews>
  <sheetFormatPr defaultRowHeight="18"/>
  <cols>
    <col min="1" max="1" width="18.7109375" bestFit="1" customWidth="1"/>
    <col min="2" max="2" width="1.42578125" customWidth="1"/>
    <col min="3" max="3" width="19.855468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0.7109375" bestFit="1" customWidth="1"/>
    <col min="10" max="10" width="1.42578125" customWidth="1"/>
    <col min="11" max="11" width="18.8554687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0.5703125" style="404" bestFit="1" customWidth="1"/>
    <col min="20" max="20" width="16.42578125" bestFit="1" customWidth="1"/>
  </cols>
  <sheetData>
    <row r="1" spans="1:28" ht="20.100000000000001" customHeight="1">
      <c r="A1" s="342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</row>
    <row r="2" spans="1:28" ht="20.100000000000001" customHeight="1">
      <c r="A2" s="343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</row>
    <row r="3" spans="1:28" ht="20.100000000000001" customHeight="1">
      <c r="A3" s="344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5" spans="1:28" ht="15.75">
      <c r="A5" s="345" t="s">
        <v>68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7" spans="1:28" ht="15.75">
      <c r="C7" s="346" t="s">
        <v>69</v>
      </c>
      <c r="D7" s="324"/>
      <c r="E7" s="324"/>
      <c r="F7" s="324"/>
      <c r="G7" s="324"/>
      <c r="H7" s="324"/>
      <c r="I7" s="324"/>
      <c r="K7" s="55" t="s">
        <v>5</v>
      </c>
      <c r="M7" s="347" t="s">
        <v>6</v>
      </c>
      <c r="N7" s="324"/>
      <c r="O7" s="324"/>
      <c r="Q7" s="348" t="s">
        <v>7</v>
      </c>
      <c r="R7" s="324"/>
      <c r="S7" s="324"/>
    </row>
    <row r="8" spans="1:28" ht="63">
      <c r="A8" s="56" t="s">
        <v>70</v>
      </c>
      <c r="C8" s="57" t="s">
        <v>71</v>
      </c>
      <c r="E8" s="58" t="s">
        <v>72</v>
      </c>
      <c r="G8" s="59" t="s">
        <v>73</v>
      </c>
      <c r="I8" s="60" t="s">
        <v>74</v>
      </c>
      <c r="K8" s="61" t="s">
        <v>75</v>
      </c>
      <c r="M8" s="62" t="s">
        <v>76</v>
      </c>
      <c r="O8" s="63" t="s">
        <v>77</v>
      </c>
      <c r="Q8" s="64" t="s">
        <v>75</v>
      </c>
      <c r="S8" s="411" t="s">
        <v>15</v>
      </c>
      <c r="T8" s="409"/>
    </row>
    <row r="9" spans="1:28" ht="30">
      <c r="A9" s="65" t="s">
        <v>78</v>
      </c>
      <c r="C9" s="1" t="s">
        <v>79</v>
      </c>
      <c r="E9" s="66" t="s">
        <v>80</v>
      </c>
      <c r="G9" s="1" t="s">
        <v>81</v>
      </c>
      <c r="I9" s="1" t="s">
        <v>82</v>
      </c>
      <c r="K9" s="399">
        <v>148268303</v>
      </c>
      <c r="L9" s="399"/>
      <c r="M9" s="399">
        <v>325462733186</v>
      </c>
      <c r="N9" s="399"/>
      <c r="O9" s="399">
        <v>269024078353</v>
      </c>
      <c r="P9" s="399"/>
      <c r="Q9" s="399">
        <v>56586923136</v>
      </c>
      <c r="S9" s="403">
        <v>1.2939276119723996E-2</v>
      </c>
      <c r="T9" s="410"/>
      <c r="AB9" s="414"/>
    </row>
    <row r="10" spans="1:28" ht="30">
      <c r="A10" s="67" t="s">
        <v>83</v>
      </c>
      <c r="C10" s="1" t="s">
        <v>84</v>
      </c>
      <c r="E10" s="68" t="s">
        <v>85</v>
      </c>
      <c r="G10" s="1" t="s">
        <v>86</v>
      </c>
      <c r="I10" s="1" t="s">
        <v>82</v>
      </c>
      <c r="K10" s="399">
        <v>1070000000</v>
      </c>
      <c r="L10" s="399"/>
      <c r="M10" s="399">
        <v>0</v>
      </c>
      <c r="N10" s="399"/>
      <c r="O10" s="399">
        <v>0</v>
      </c>
      <c r="P10" s="399"/>
      <c r="Q10" s="399">
        <v>1070000000</v>
      </c>
      <c r="S10" s="403">
        <v>2.4466828519426281E-4</v>
      </c>
      <c r="T10" s="410"/>
    </row>
    <row r="11" spans="1:28" ht="30">
      <c r="A11" s="69" t="s">
        <v>83</v>
      </c>
      <c r="C11" s="1" t="s">
        <v>87</v>
      </c>
      <c r="E11" s="70" t="s">
        <v>80</v>
      </c>
      <c r="G11" s="1" t="s">
        <v>88</v>
      </c>
      <c r="I11" s="1" t="s">
        <v>82</v>
      </c>
      <c r="K11" s="399">
        <v>5237229</v>
      </c>
      <c r="L11" s="399"/>
      <c r="M11" s="399">
        <v>20721</v>
      </c>
      <c r="N11" s="399"/>
      <c r="O11" s="399">
        <v>0</v>
      </c>
      <c r="P11" s="399"/>
      <c r="Q11" s="399">
        <v>5257950</v>
      </c>
      <c r="S11" s="403">
        <v>1.202293093586144E-6</v>
      </c>
      <c r="T11" s="410"/>
    </row>
    <row r="12" spans="1:28" ht="30">
      <c r="A12" s="71" t="s">
        <v>83</v>
      </c>
      <c r="C12" s="1" t="s">
        <v>89</v>
      </c>
      <c r="E12" s="72" t="s">
        <v>80</v>
      </c>
      <c r="G12" s="1" t="s">
        <v>90</v>
      </c>
      <c r="I12" s="1" t="s">
        <v>82</v>
      </c>
      <c r="K12" s="399">
        <v>9027018243</v>
      </c>
      <c r="L12" s="399"/>
      <c r="M12" s="399">
        <v>49153025908</v>
      </c>
      <c r="N12" s="399"/>
      <c r="O12" s="399">
        <v>50589776000</v>
      </c>
      <c r="P12" s="399"/>
      <c r="Q12" s="399">
        <v>7590268151</v>
      </c>
      <c r="S12" s="403">
        <v>1.7356055071680401E-3</v>
      </c>
      <c r="T12" s="410"/>
    </row>
    <row r="13" spans="1:28" ht="30">
      <c r="A13" s="73" t="s">
        <v>83</v>
      </c>
      <c r="C13" s="1" t="s">
        <v>91</v>
      </c>
      <c r="E13" s="74" t="s">
        <v>80</v>
      </c>
      <c r="G13" s="1" t="s">
        <v>92</v>
      </c>
      <c r="I13" s="1" t="s">
        <v>82</v>
      </c>
      <c r="K13" s="399">
        <v>146479</v>
      </c>
      <c r="L13" s="399"/>
      <c r="M13" s="399">
        <v>1184</v>
      </c>
      <c r="N13" s="399"/>
      <c r="O13" s="399">
        <v>0</v>
      </c>
      <c r="P13" s="399"/>
      <c r="Q13" s="399">
        <v>147663</v>
      </c>
      <c r="S13" s="403">
        <v>3.3764909342654605E-8</v>
      </c>
      <c r="T13" s="410"/>
    </row>
    <row r="14" spans="1:28" ht="30">
      <c r="A14" s="75" t="s">
        <v>83</v>
      </c>
      <c r="C14" s="1" t="s">
        <v>93</v>
      </c>
      <c r="E14" s="76" t="s">
        <v>80</v>
      </c>
      <c r="G14" s="1" t="s">
        <v>94</v>
      </c>
      <c r="I14" s="1" t="s">
        <v>82</v>
      </c>
      <c r="K14" s="399">
        <v>10148426</v>
      </c>
      <c r="L14" s="399"/>
      <c r="M14" s="399">
        <v>40152</v>
      </c>
      <c r="N14" s="399"/>
      <c r="O14" s="399">
        <v>10000000</v>
      </c>
      <c r="P14" s="399"/>
      <c r="Q14" s="399">
        <v>188578</v>
      </c>
      <c r="S14" s="403">
        <v>4.3120612976975413E-8</v>
      </c>
      <c r="T14" s="410"/>
    </row>
    <row r="15" spans="1:28" ht="30">
      <c r="A15" s="77" t="s">
        <v>95</v>
      </c>
      <c r="C15" s="1" t="s">
        <v>96</v>
      </c>
      <c r="E15" s="78" t="s">
        <v>80</v>
      </c>
      <c r="G15" s="1" t="s">
        <v>97</v>
      </c>
      <c r="I15" s="1" t="s">
        <v>82</v>
      </c>
      <c r="K15" s="399">
        <v>38793246707</v>
      </c>
      <c r="L15" s="399"/>
      <c r="M15" s="399">
        <v>277663323696</v>
      </c>
      <c r="N15" s="399"/>
      <c r="O15" s="399">
        <v>293563776632</v>
      </c>
      <c r="P15" s="399"/>
      <c r="Q15" s="399">
        <v>22892793771</v>
      </c>
      <c r="S15" s="403">
        <v>5.2347108366882908E-3</v>
      </c>
      <c r="T15" s="410"/>
    </row>
    <row r="16" spans="1:28" ht="30">
      <c r="A16" s="79" t="s">
        <v>83</v>
      </c>
      <c r="C16" s="1" t="s">
        <v>98</v>
      </c>
      <c r="E16" s="80" t="s">
        <v>85</v>
      </c>
      <c r="G16" s="1" t="s">
        <v>99</v>
      </c>
      <c r="I16" s="1" t="s">
        <v>82</v>
      </c>
      <c r="K16" s="399">
        <v>0</v>
      </c>
      <c r="L16" s="399"/>
      <c r="M16" s="399">
        <v>10000000</v>
      </c>
      <c r="N16" s="399"/>
      <c r="O16" s="399">
        <v>0</v>
      </c>
      <c r="P16" s="399"/>
      <c r="Q16" s="399">
        <v>10000000</v>
      </c>
      <c r="S16" s="403">
        <v>2.2866194877968487E-6</v>
      </c>
      <c r="T16" s="410"/>
    </row>
    <row r="17" spans="1:20" ht="19.5" thickBot="1">
      <c r="A17" s="81" t="s">
        <v>65</v>
      </c>
      <c r="K17" s="400">
        <f>SUM(K9:$K$16)</f>
        <v>49054065387</v>
      </c>
      <c r="L17" s="399"/>
      <c r="M17" s="400">
        <f>SUM(M9:$M$16)</f>
        <v>652289144847</v>
      </c>
      <c r="N17" s="399"/>
      <c r="O17" s="400">
        <f>SUM(O9:$O$16)</f>
        <v>613187630985</v>
      </c>
      <c r="P17" s="399"/>
      <c r="Q17" s="400">
        <f>SUM(Q9:$Q$16)</f>
        <v>88155579249</v>
      </c>
      <c r="S17" s="405">
        <f>SUM(S9:S16)</f>
        <v>2.0157826546878293E-2</v>
      </c>
      <c r="T17" s="410"/>
    </row>
    <row r="18" spans="1:20" ht="19.5" thickTop="1">
      <c r="K18" s="399"/>
      <c r="L18" s="399"/>
      <c r="M18" s="399"/>
      <c r="N18" s="399"/>
      <c r="O18" s="399"/>
      <c r="P18" s="399"/>
      <c r="Q18" s="399"/>
      <c r="S18" s="413"/>
      <c r="T18" s="410"/>
    </row>
    <row r="19" spans="1:20" ht="18.75">
      <c r="K19" s="399"/>
      <c r="L19" s="399"/>
      <c r="M19" s="399"/>
      <c r="N19" s="399"/>
      <c r="O19" s="399"/>
      <c r="P19" s="399"/>
      <c r="Q19" s="399"/>
      <c r="T19" s="410"/>
    </row>
    <row r="20" spans="1:20" ht="18.75">
      <c r="K20" s="399"/>
      <c r="L20" s="399"/>
      <c r="M20" s="399"/>
      <c r="N20" s="399"/>
      <c r="O20" s="399"/>
      <c r="P20" s="399"/>
      <c r="Q20" s="399"/>
    </row>
    <row r="21" spans="1:20" ht="18.75">
      <c r="K21" s="399"/>
      <c r="L21" s="399"/>
      <c r="M21" s="399"/>
      <c r="N21" s="399"/>
      <c r="O21" s="399"/>
      <c r="P21" s="399"/>
      <c r="Q21" s="399"/>
    </row>
    <row r="22" spans="1:20">
      <c r="K22" s="408"/>
      <c r="L22" s="408"/>
      <c r="M22" s="408"/>
      <c r="N22" s="408"/>
      <c r="O22" s="408"/>
      <c r="P22" s="408"/>
      <c r="Q22" s="408"/>
      <c r="R22" s="40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workbookViewId="0">
      <selection activeCell="G13" sqref="G13"/>
    </sheetView>
  </sheetViews>
  <sheetFormatPr defaultRowHeight="18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style="404" customWidth="1"/>
    <col min="8" max="8" width="1.42578125" style="404" customWidth="1"/>
    <col min="9" max="9" width="11.42578125" style="404" customWidth="1"/>
    <col min="10" max="10" width="18.42578125" bestFit="1" customWidth="1"/>
    <col min="11" max="11" width="18.28515625" bestFit="1" customWidth="1"/>
  </cols>
  <sheetData>
    <row r="1" spans="1:11" ht="20.100000000000001" customHeight="1">
      <c r="A1" s="349" t="s">
        <v>0</v>
      </c>
      <c r="B1" s="320"/>
      <c r="C1" s="320"/>
      <c r="D1" s="320"/>
      <c r="E1" s="320"/>
      <c r="F1" s="320"/>
      <c r="G1" s="426"/>
      <c r="H1" s="426"/>
      <c r="I1" s="426"/>
    </row>
    <row r="2" spans="1:11" ht="20.100000000000001" customHeight="1">
      <c r="A2" s="350" t="s">
        <v>100</v>
      </c>
      <c r="B2" s="320"/>
      <c r="C2" s="320"/>
      <c r="D2" s="320"/>
      <c r="E2" s="320"/>
      <c r="F2" s="320"/>
      <c r="G2" s="426"/>
      <c r="H2" s="426"/>
      <c r="I2" s="426"/>
    </row>
    <row r="3" spans="1:11" ht="20.100000000000001" customHeight="1">
      <c r="A3" s="351" t="s">
        <v>2</v>
      </c>
      <c r="B3" s="320"/>
      <c r="C3" s="320"/>
      <c r="D3" s="320"/>
      <c r="E3" s="320"/>
      <c r="F3" s="320"/>
      <c r="G3" s="426"/>
      <c r="H3" s="426"/>
      <c r="I3" s="426"/>
    </row>
    <row r="5" spans="1:11">
      <c r="A5" s="352" t="s">
        <v>101</v>
      </c>
      <c r="B5" s="320"/>
      <c r="C5" s="320"/>
      <c r="D5" s="320"/>
      <c r="E5" s="320"/>
      <c r="F5" s="320"/>
      <c r="G5" s="426"/>
      <c r="H5" s="426"/>
      <c r="I5" s="426"/>
    </row>
    <row r="7" spans="1:11" ht="42">
      <c r="A7" s="82" t="s">
        <v>102</v>
      </c>
      <c r="C7" s="83" t="s">
        <v>103</v>
      </c>
      <c r="E7" s="84" t="s">
        <v>75</v>
      </c>
      <c r="G7" s="411" t="s">
        <v>104</v>
      </c>
      <c r="I7" s="411" t="s">
        <v>105</v>
      </c>
    </row>
    <row r="8" spans="1:11" ht="18.75">
      <c r="A8" s="85" t="s">
        <v>106</v>
      </c>
      <c r="C8" s="1" t="s">
        <v>107</v>
      </c>
      <c r="E8" s="399">
        <v>2200488811570</v>
      </c>
      <c r="G8" s="403">
        <f>E8/2207130961130</f>
        <v>0.99699059562981285</v>
      </c>
      <c r="I8" s="403">
        <v>0.50316805992148894</v>
      </c>
      <c r="J8" s="399"/>
      <c r="K8" s="399"/>
    </row>
    <row r="9" spans="1:11" ht="18.75">
      <c r="A9" s="86" t="s">
        <v>108</v>
      </c>
      <c r="C9" s="1" t="s">
        <v>109</v>
      </c>
      <c r="E9" s="399">
        <v>0</v>
      </c>
      <c r="G9" s="403">
        <f>E9/2207130961130</f>
        <v>0</v>
      </c>
      <c r="I9" s="403">
        <v>0</v>
      </c>
      <c r="K9" s="410"/>
    </row>
    <row r="10" spans="1:11" ht="18.75">
      <c r="A10" s="87" t="s">
        <v>110</v>
      </c>
      <c r="C10" s="1" t="s">
        <v>111</v>
      </c>
      <c r="E10" s="399">
        <v>284963114</v>
      </c>
      <c r="G10" s="403">
        <f>E10/2207130961130</f>
        <v>1.2911019736414075E-4</v>
      </c>
      <c r="I10" s="403">
        <v>6.5160220977567495E-5</v>
      </c>
      <c r="J10" s="399"/>
      <c r="K10" s="410"/>
    </row>
    <row r="11" spans="1:11" ht="18.75">
      <c r="A11" s="88" t="s">
        <v>112</v>
      </c>
      <c r="C11" s="1" t="s">
        <v>113</v>
      </c>
      <c r="E11" s="399">
        <v>10121668207</v>
      </c>
      <c r="G11" s="403">
        <f>E11/2207130961130</f>
        <v>4.5858938075056229E-3</v>
      </c>
      <c r="I11" s="403">
        <v>2.3144403771139985E-3</v>
      </c>
      <c r="J11" s="399"/>
      <c r="K11" s="410"/>
    </row>
    <row r="12" spans="1:11" ht="19.5" thickBot="1">
      <c r="A12" s="89" t="s">
        <v>65</v>
      </c>
      <c r="E12" s="400">
        <f>SUM(E8:$E$11)</f>
        <v>2210895442891</v>
      </c>
      <c r="G12" s="412">
        <f>SUM(G8:$G$11)</f>
        <v>1.0017055996346826</v>
      </c>
      <c r="I12" s="412">
        <f>SUM(I8:$I$11)</f>
        <v>0.50554766051958056</v>
      </c>
      <c r="K12" s="410"/>
    </row>
    <row r="13" spans="1:11" ht="19.5" thickTop="1">
      <c r="E13" s="90"/>
      <c r="G13" s="413"/>
      <c r="I13" s="413"/>
      <c r="K13" s="41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6"/>
  <sheetViews>
    <sheetView rightToLeft="1" workbookViewId="0">
      <selection activeCell="O14" activeCellId="1" sqref="I14 O14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53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</row>
    <row r="2" spans="1:19" ht="20.100000000000001" customHeight="1">
      <c r="A2" s="354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</row>
    <row r="3" spans="1:19" ht="20.100000000000001" customHeight="1">
      <c r="A3" s="355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5" spans="1:19" ht="15.75">
      <c r="A5" s="356" t="s">
        <v>114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7" spans="1:19" ht="15.75">
      <c r="C7" s="357" t="s">
        <v>115</v>
      </c>
      <c r="D7" s="324"/>
      <c r="E7" s="324"/>
      <c r="F7" s="324"/>
      <c r="G7" s="324"/>
      <c r="I7" s="358" t="s">
        <v>116</v>
      </c>
      <c r="J7" s="324"/>
      <c r="K7" s="324"/>
      <c r="L7" s="324"/>
      <c r="M7" s="324"/>
      <c r="O7" s="359" t="s">
        <v>7</v>
      </c>
      <c r="P7" s="324"/>
      <c r="Q7" s="324"/>
      <c r="R7" s="324"/>
      <c r="S7" s="324"/>
    </row>
    <row r="8" spans="1:19" ht="47.25">
      <c r="A8" s="91" t="s">
        <v>66</v>
      </c>
      <c r="C8" s="92" t="s">
        <v>117</v>
      </c>
      <c r="E8" s="93" t="s">
        <v>118</v>
      </c>
      <c r="G8" s="94" t="s">
        <v>119</v>
      </c>
      <c r="I8" s="95" t="s">
        <v>120</v>
      </c>
      <c r="K8" s="96" t="s">
        <v>121</v>
      </c>
      <c r="M8" s="97" t="s">
        <v>122</v>
      </c>
      <c r="O8" s="98" t="s">
        <v>120</v>
      </c>
      <c r="Q8" s="99" t="s">
        <v>121</v>
      </c>
      <c r="S8" s="100" t="s">
        <v>122</v>
      </c>
    </row>
    <row r="9" spans="1:19" ht="18.75">
      <c r="A9" s="101" t="s">
        <v>17</v>
      </c>
      <c r="C9" s="418" t="s">
        <v>123</v>
      </c>
      <c r="D9" s="404"/>
      <c r="E9" s="419">
        <v>4541425</v>
      </c>
      <c r="F9" s="404"/>
      <c r="G9" s="419">
        <v>2120</v>
      </c>
      <c r="I9" s="399">
        <v>9627821000</v>
      </c>
      <c r="J9" s="399"/>
      <c r="K9" s="399">
        <v>-559034768</v>
      </c>
      <c r="L9" s="399"/>
      <c r="M9" s="399">
        <f>I9+K9</f>
        <v>9068786232</v>
      </c>
      <c r="N9" s="399"/>
      <c r="O9" s="399">
        <v>9627821000</v>
      </c>
      <c r="P9" s="399"/>
      <c r="Q9" s="399">
        <v>-541448240</v>
      </c>
      <c r="R9" s="399"/>
      <c r="S9" s="399">
        <f>O9+Q9</f>
        <v>9086372760</v>
      </c>
    </row>
    <row r="10" spans="1:19" ht="30">
      <c r="A10" s="102" t="s">
        <v>25</v>
      </c>
      <c r="C10" s="418" t="s">
        <v>124</v>
      </c>
      <c r="D10" s="404"/>
      <c r="E10" s="419">
        <v>1316253</v>
      </c>
      <c r="F10" s="404"/>
      <c r="G10" s="419">
        <v>5650</v>
      </c>
      <c r="I10" s="399">
        <v>0</v>
      </c>
      <c r="J10" s="399">
        <v>0</v>
      </c>
      <c r="K10" s="399">
        <v>0</v>
      </c>
      <c r="L10" s="399">
        <v>0</v>
      </c>
      <c r="M10" s="399">
        <v>0</v>
      </c>
      <c r="N10" s="399"/>
      <c r="O10" s="399">
        <v>7436829450</v>
      </c>
      <c r="P10" s="399"/>
      <c r="Q10" s="399">
        <v>0</v>
      </c>
      <c r="R10" s="399"/>
      <c r="S10" s="399">
        <f t="shared" ref="S10:S13" si="0">O10+Q10</f>
        <v>7436829450</v>
      </c>
    </row>
    <row r="11" spans="1:19" ht="18.75">
      <c r="A11" s="103" t="s">
        <v>47</v>
      </c>
      <c r="C11" s="418" t="s">
        <v>125</v>
      </c>
      <c r="D11" s="404"/>
      <c r="E11" s="419">
        <v>4800000</v>
      </c>
      <c r="F11" s="404"/>
      <c r="G11" s="419">
        <v>540</v>
      </c>
      <c r="I11" s="399">
        <v>0</v>
      </c>
      <c r="J11" s="399">
        <v>0</v>
      </c>
      <c r="K11" s="399">
        <v>0</v>
      </c>
      <c r="L11" s="399">
        <v>0</v>
      </c>
      <c r="M11" s="399">
        <v>0</v>
      </c>
      <c r="N11" s="399"/>
      <c r="O11" s="399">
        <v>2592000000</v>
      </c>
      <c r="P11" s="399"/>
      <c r="Q11" s="399">
        <v>-292899149</v>
      </c>
      <c r="R11" s="399"/>
      <c r="S11" s="399">
        <f t="shared" si="0"/>
        <v>2299100851</v>
      </c>
    </row>
    <row r="12" spans="1:19" ht="18.75">
      <c r="A12" s="104" t="s">
        <v>126</v>
      </c>
      <c r="C12" s="418" t="s">
        <v>127</v>
      </c>
      <c r="D12" s="404"/>
      <c r="E12" s="419">
        <v>1050000</v>
      </c>
      <c r="F12" s="404"/>
      <c r="G12" s="419">
        <v>350</v>
      </c>
      <c r="I12" s="399">
        <v>0</v>
      </c>
      <c r="J12" s="399">
        <v>0</v>
      </c>
      <c r="K12" s="399">
        <v>0</v>
      </c>
      <c r="L12" s="399">
        <v>0</v>
      </c>
      <c r="M12" s="399">
        <v>0</v>
      </c>
      <c r="N12" s="399"/>
      <c r="O12" s="399">
        <v>367500000</v>
      </c>
      <c r="P12" s="399"/>
      <c r="Q12" s="399">
        <v>0</v>
      </c>
      <c r="R12" s="399"/>
      <c r="S12" s="399">
        <f t="shared" si="0"/>
        <v>367500000</v>
      </c>
    </row>
    <row r="13" spans="1:19" ht="18.75">
      <c r="A13" s="105" t="s">
        <v>55</v>
      </c>
      <c r="C13" s="418" t="s">
        <v>128</v>
      </c>
      <c r="D13" s="404"/>
      <c r="E13" s="419">
        <v>5800000</v>
      </c>
      <c r="F13" s="404"/>
      <c r="G13" s="419">
        <v>5100</v>
      </c>
      <c r="I13" s="399">
        <v>0</v>
      </c>
      <c r="J13" s="399">
        <v>0</v>
      </c>
      <c r="K13" s="399">
        <v>0</v>
      </c>
      <c r="L13" s="399">
        <v>0</v>
      </c>
      <c r="M13" s="399">
        <v>0</v>
      </c>
      <c r="N13" s="399"/>
      <c r="O13" s="399">
        <v>29580000000</v>
      </c>
      <c r="P13" s="399"/>
      <c r="Q13" s="399">
        <v>0</v>
      </c>
      <c r="R13" s="399"/>
      <c r="S13" s="399">
        <f t="shared" si="0"/>
        <v>29580000000</v>
      </c>
    </row>
    <row r="14" spans="1:19" ht="19.5" thickBot="1">
      <c r="A14" s="106" t="s">
        <v>65</v>
      </c>
      <c r="I14" s="400">
        <f>SUM(I9:$I$13)</f>
        <v>9627821000</v>
      </c>
      <c r="J14" s="399"/>
      <c r="K14" s="400">
        <f>SUM(K9:$K$13)</f>
        <v>-559034768</v>
      </c>
      <c r="L14" s="399"/>
      <c r="M14" s="400">
        <f>SUM(M9:$M$13)</f>
        <v>9068786232</v>
      </c>
      <c r="N14" s="399"/>
      <c r="O14" s="400">
        <f>SUM(O9:$O$13)</f>
        <v>49604150450</v>
      </c>
      <c r="P14" s="399"/>
      <c r="Q14" s="400">
        <f>SUM(Q9:$Q$13)</f>
        <v>-834347389</v>
      </c>
      <c r="R14" s="399"/>
      <c r="S14" s="400">
        <f>SUM(S9:$S$13)</f>
        <v>48769803061</v>
      </c>
    </row>
    <row r="15" spans="1:19" ht="19.5" thickTop="1">
      <c r="I15" s="399"/>
      <c r="J15" s="399"/>
      <c r="K15" s="399"/>
      <c r="L15" s="399"/>
      <c r="M15" s="399"/>
      <c r="N15" s="399"/>
      <c r="O15" s="399"/>
      <c r="P15" s="399"/>
      <c r="Q15" s="415"/>
      <c r="R15" s="399"/>
      <c r="S15" s="399"/>
    </row>
    <row r="16" spans="1:19" ht="18.75"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M11" sqref="M1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6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</row>
    <row r="2" spans="1:19" ht="20.100000000000001" customHeight="1">
      <c r="A2" s="361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</row>
    <row r="3" spans="1:19" ht="20.100000000000001" customHeight="1">
      <c r="A3" s="362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5" spans="1:19" ht="15.75">
      <c r="A5" s="363" t="s">
        <v>129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7" spans="1:19" ht="15.75">
      <c r="I7" s="364" t="s">
        <v>116</v>
      </c>
      <c r="J7" s="324"/>
      <c r="K7" s="324"/>
      <c r="L7" s="324"/>
      <c r="M7" s="324"/>
      <c r="O7" s="365" t="s">
        <v>7</v>
      </c>
      <c r="P7" s="324"/>
      <c r="Q7" s="324"/>
      <c r="R7" s="324"/>
      <c r="S7" s="324"/>
    </row>
    <row r="8" spans="1:19" ht="31.5">
      <c r="A8" s="107" t="s">
        <v>102</v>
      </c>
      <c r="C8" s="108" t="s">
        <v>130</v>
      </c>
      <c r="E8" s="109" t="s">
        <v>67</v>
      </c>
      <c r="G8" s="110" t="s">
        <v>74</v>
      </c>
      <c r="I8" s="111" t="s">
        <v>131</v>
      </c>
      <c r="K8" s="112" t="s">
        <v>121</v>
      </c>
      <c r="M8" s="113" t="s">
        <v>132</v>
      </c>
      <c r="O8" s="114" t="s">
        <v>131</v>
      </c>
      <c r="Q8" s="115" t="s">
        <v>121</v>
      </c>
      <c r="S8" s="116" t="s">
        <v>132</v>
      </c>
    </row>
    <row r="9" spans="1:19" ht="45">
      <c r="A9" s="117" t="s">
        <v>133</v>
      </c>
      <c r="C9" s="1" t="s">
        <v>134</v>
      </c>
      <c r="E9" s="1" t="s">
        <v>135</v>
      </c>
      <c r="G9" s="1" t="s">
        <v>82</v>
      </c>
      <c r="I9" s="399">
        <v>15028650</v>
      </c>
      <c r="J9" s="399"/>
      <c r="K9" s="399">
        <v>0</v>
      </c>
      <c r="L9" s="399"/>
      <c r="M9" s="399">
        <v>15028650</v>
      </c>
      <c r="N9" s="399"/>
      <c r="O9" s="399">
        <v>-10563626</v>
      </c>
      <c r="P9" s="399"/>
      <c r="Q9" s="399">
        <v>0</v>
      </c>
      <c r="R9" s="399"/>
      <c r="S9" s="399">
        <v>-10563626</v>
      </c>
    </row>
    <row r="10" spans="1:19" ht="30">
      <c r="A10" s="118" t="s">
        <v>136</v>
      </c>
      <c r="C10" s="1" t="s">
        <v>137</v>
      </c>
      <c r="E10" s="1" t="s">
        <v>135</v>
      </c>
      <c r="G10" s="1" t="s">
        <v>82</v>
      </c>
      <c r="I10" s="399">
        <v>20721</v>
      </c>
      <c r="J10" s="399"/>
      <c r="K10" s="399">
        <v>0</v>
      </c>
      <c r="L10" s="399"/>
      <c r="M10" s="399">
        <v>20721</v>
      </c>
      <c r="N10" s="399"/>
      <c r="O10" s="399">
        <v>167730</v>
      </c>
      <c r="P10" s="399"/>
      <c r="Q10" s="399">
        <v>0</v>
      </c>
      <c r="R10" s="399"/>
      <c r="S10" s="399">
        <v>167730</v>
      </c>
    </row>
    <row r="11" spans="1:19" ht="30">
      <c r="A11" s="119" t="s">
        <v>138</v>
      </c>
      <c r="C11" s="1" t="s">
        <v>137</v>
      </c>
      <c r="E11" s="1" t="s">
        <v>135</v>
      </c>
      <c r="G11" s="1" t="s">
        <v>82</v>
      </c>
      <c r="I11" s="399">
        <v>1184</v>
      </c>
      <c r="J11" s="399"/>
      <c r="K11" s="399">
        <v>0</v>
      </c>
      <c r="L11" s="399"/>
      <c r="M11" s="399">
        <v>1184</v>
      </c>
      <c r="N11" s="399"/>
      <c r="O11" s="399">
        <v>434556</v>
      </c>
      <c r="P11" s="399"/>
      <c r="Q11" s="399">
        <v>0</v>
      </c>
      <c r="R11" s="399"/>
      <c r="S11" s="399">
        <v>434556</v>
      </c>
    </row>
    <row r="12" spans="1:19" ht="30">
      <c r="A12" s="120" t="s">
        <v>139</v>
      </c>
      <c r="C12" s="1" t="s">
        <v>140</v>
      </c>
      <c r="E12" s="1" t="s">
        <v>135</v>
      </c>
      <c r="G12" s="1" t="s">
        <v>82</v>
      </c>
      <c r="I12" s="399">
        <v>3065</v>
      </c>
      <c r="J12" s="399"/>
      <c r="K12" s="399">
        <v>0</v>
      </c>
      <c r="L12" s="399"/>
      <c r="M12" s="399">
        <v>3065</v>
      </c>
      <c r="N12" s="399"/>
      <c r="O12" s="399">
        <v>52335734</v>
      </c>
      <c r="P12" s="399"/>
      <c r="Q12" s="399">
        <v>0</v>
      </c>
      <c r="R12" s="399"/>
      <c r="S12" s="399">
        <v>52335734</v>
      </c>
    </row>
    <row r="13" spans="1:19" ht="30">
      <c r="A13" s="121" t="s">
        <v>141</v>
      </c>
      <c r="C13" s="1" t="s">
        <v>137</v>
      </c>
      <c r="E13" s="1" t="s">
        <v>135</v>
      </c>
      <c r="G13" s="1" t="s">
        <v>82</v>
      </c>
      <c r="I13" s="399">
        <v>40152</v>
      </c>
      <c r="J13" s="399"/>
      <c r="K13" s="399">
        <v>0</v>
      </c>
      <c r="L13" s="399"/>
      <c r="M13" s="399">
        <v>40152</v>
      </c>
      <c r="N13" s="399"/>
      <c r="O13" s="399">
        <v>208578</v>
      </c>
      <c r="P13" s="399"/>
      <c r="Q13" s="399">
        <v>0</v>
      </c>
      <c r="R13" s="399"/>
      <c r="S13" s="399">
        <v>208578</v>
      </c>
    </row>
    <row r="14" spans="1:19" ht="30">
      <c r="A14" s="122" t="s">
        <v>142</v>
      </c>
      <c r="C14" s="1" t="s">
        <v>137</v>
      </c>
      <c r="E14" s="1" t="s">
        <v>135</v>
      </c>
      <c r="G14" s="1" t="s">
        <v>82</v>
      </c>
      <c r="I14" s="399"/>
      <c r="J14" s="399"/>
      <c r="K14" s="399"/>
      <c r="L14" s="399"/>
      <c r="M14" s="399"/>
      <c r="N14" s="399"/>
      <c r="O14" s="399">
        <v>242380142</v>
      </c>
      <c r="P14" s="399"/>
      <c r="Q14" s="399">
        <v>0</v>
      </c>
      <c r="R14" s="399"/>
      <c r="S14" s="399">
        <v>242380142</v>
      </c>
    </row>
    <row r="15" spans="1:19" ht="19.5" thickBot="1">
      <c r="A15" s="123" t="s">
        <v>65</v>
      </c>
      <c r="I15" s="400">
        <f>SUM(I9:$I$14)</f>
        <v>15093772</v>
      </c>
      <c r="J15" s="399"/>
      <c r="K15" s="400">
        <f>SUM(K9:$K$14)</f>
        <v>0</v>
      </c>
      <c r="L15" s="399"/>
      <c r="M15" s="400">
        <f>SUM(M9:$M$14)</f>
        <v>15093772</v>
      </c>
      <c r="N15" s="399"/>
      <c r="O15" s="400">
        <f>SUM(O9:$O$14)</f>
        <v>284963114</v>
      </c>
      <c r="P15" s="399"/>
      <c r="Q15" s="400">
        <f>SUM(Q9:$Q$14)</f>
        <v>0</v>
      </c>
      <c r="R15" s="399"/>
      <c r="S15" s="400">
        <f>SUM(S9:$S$14)</f>
        <v>284963114</v>
      </c>
    </row>
    <row r="16" spans="1:19" ht="19.5" thickTop="1">
      <c r="I16" s="399"/>
      <c r="J16" s="399"/>
      <c r="K16" s="399"/>
      <c r="L16" s="399"/>
      <c r="N16" s="399"/>
      <c r="O16" s="399"/>
      <c r="P16" s="399"/>
      <c r="Q16" s="399"/>
      <c r="R16" s="399"/>
      <c r="S16" s="399"/>
    </row>
    <row r="17" spans="9:19" ht="18.75"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3"/>
  <sheetViews>
    <sheetView rightToLeft="1" topLeftCell="A27" workbookViewId="0">
      <selection activeCell="J47" sqref="J47"/>
    </sheetView>
  </sheetViews>
  <sheetFormatPr defaultRowHeight="15"/>
  <cols>
    <col min="1" max="1" width="21.28515625" customWidth="1"/>
    <col min="2" max="2" width="1.42578125" customWidth="1"/>
    <col min="3" max="3" width="14.710937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  <col min="25" max="25" width="1.140625" customWidth="1"/>
  </cols>
  <sheetData>
    <row r="1" spans="1:17" ht="20.100000000000001" customHeight="1">
      <c r="A1" s="369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ht="20.100000000000001" customHeight="1">
      <c r="A2" s="370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1:17" ht="20.100000000000001" customHeight="1">
      <c r="A3" s="371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</row>
    <row r="5" spans="1:17" ht="15.75">
      <c r="A5" s="372" t="s">
        <v>143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</row>
    <row r="7" spans="1:17" ht="15.75">
      <c r="C7" s="373" t="s">
        <v>116</v>
      </c>
      <c r="D7" s="324"/>
      <c r="E7" s="324"/>
      <c r="F7" s="324"/>
      <c r="G7" s="324"/>
      <c r="H7" s="324"/>
      <c r="I7" s="324"/>
      <c r="K7" s="374" t="s">
        <v>7</v>
      </c>
      <c r="L7" s="324"/>
      <c r="M7" s="324"/>
      <c r="N7" s="324"/>
      <c r="O7" s="324"/>
      <c r="P7" s="324"/>
      <c r="Q7" s="324"/>
    </row>
    <row r="8" spans="1:17" ht="31.5">
      <c r="A8" s="124" t="s">
        <v>102</v>
      </c>
      <c r="C8" s="125" t="s">
        <v>9</v>
      </c>
      <c r="E8" s="126" t="s">
        <v>11</v>
      </c>
      <c r="G8" s="127" t="s">
        <v>144</v>
      </c>
      <c r="I8" s="128" t="s">
        <v>145</v>
      </c>
      <c r="K8" s="129" t="s">
        <v>9</v>
      </c>
      <c r="M8" s="130" t="s">
        <v>11</v>
      </c>
      <c r="O8" s="131" t="s">
        <v>144</v>
      </c>
      <c r="Q8" s="132" t="s">
        <v>145</v>
      </c>
    </row>
    <row r="9" spans="1:17" ht="18.75">
      <c r="A9" s="133" t="s">
        <v>17</v>
      </c>
      <c r="C9" s="399">
        <v>1241128</v>
      </c>
      <c r="D9" s="399"/>
      <c r="E9" s="399">
        <v>18868502601</v>
      </c>
      <c r="F9" s="399"/>
      <c r="G9" s="399">
        <v>14653877361</v>
      </c>
      <c r="H9" s="399"/>
      <c r="I9" s="399">
        <v>4214625240</v>
      </c>
      <c r="J9" s="399"/>
      <c r="K9" s="399">
        <v>1241128</v>
      </c>
      <c r="L9" s="399"/>
      <c r="M9" s="399">
        <v>18868502601</v>
      </c>
      <c r="N9" s="399"/>
      <c r="O9" s="399">
        <v>14653877361</v>
      </c>
      <c r="P9" s="399"/>
      <c r="Q9" s="399">
        <v>4214625240</v>
      </c>
    </row>
    <row r="10" spans="1:17" ht="18.75">
      <c r="A10" s="134" t="s">
        <v>146</v>
      </c>
      <c r="C10" s="399">
        <v>0</v>
      </c>
      <c r="D10" s="399"/>
      <c r="E10" s="399">
        <v>0</v>
      </c>
      <c r="F10" s="399"/>
      <c r="G10" s="399">
        <v>0</v>
      </c>
      <c r="H10" s="399"/>
      <c r="I10" s="399">
        <v>0</v>
      </c>
      <c r="J10" s="399"/>
      <c r="K10" s="399">
        <v>5000000</v>
      </c>
      <c r="L10" s="399"/>
      <c r="M10" s="399">
        <v>14719145626</v>
      </c>
      <c r="N10" s="399"/>
      <c r="O10" s="399">
        <v>15399196551</v>
      </c>
      <c r="P10" s="399"/>
      <c r="Q10" s="399">
        <v>-680050925</v>
      </c>
    </row>
    <row r="11" spans="1:17" ht="18.75">
      <c r="A11" s="135" t="s">
        <v>18</v>
      </c>
      <c r="C11" s="399">
        <v>0</v>
      </c>
      <c r="D11" s="399"/>
      <c r="E11" s="399">
        <v>0</v>
      </c>
      <c r="F11" s="399"/>
      <c r="G11" s="399">
        <v>0</v>
      </c>
      <c r="H11" s="399"/>
      <c r="I11" s="399">
        <v>0</v>
      </c>
      <c r="J11" s="399"/>
      <c r="K11" s="399">
        <v>113860002</v>
      </c>
      <c r="L11" s="399"/>
      <c r="M11" s="399">
        <v>279764426500</v>
      </c>
      <c r="N11" s="399"/>
      <c r="O11" s="399">
        <v>259510612938</v>
      </c>
      <c r="P11" s="399"/>
      <c r="Q11" s="399">
        <v>20253813562</v>
      </c>
    </row>
    <row r="12" spans="1:17" ht="18.75">
      <c r="A12" s="136" t="s">
        <v>19</v>
      </c>
      <c r="C12" s="399">
        <v>11104770</v>
      </c>
      <c r="D12" s="399"/>
      <c r="E12" s="399">
        <v>92797262748</v>
      </c>
      <c r="F12" s="399"/>
      <c r="G12" s="399">
        <v>58922171904</v>
      </c>
      <c r="H12" s="399"/>
      <c r="I12" s="399">
        <v>33875090844</v>
      </c>
      <c r="J12" s="399"/>
      <c r="K12" s="399">
        <v>14000000</v>
      </c>
      <c r="L12" s="399"/>
      <c r="M12" s="399">
        <v>109489682635</v>
      </c>
      <c r="N12" s="399"/>
      <c r="O12" s="399">
        <v>74412738505</v>
      </c>
      <c r="P12" s="399"/>
      <c r="Q12" s="399">
        <v>35076944130</v>
      </c>
    </row>
    <row r="13" spans="1:17" ht="30">
      <c r="A13" s="137" t="s">
        <v>147</v>
      </c>
      <c r="C13" s="399">
        <v>0</v>
      </c>
      <c r="D13" s="399"/>
      <c r="E13" s="399">
        <v>0</v>
      </c>
      <c r="F13" s="399"/>
      <c r="G13" s="399">
        <v>0</v>
      </c>
      <c r="H13" s="399"/>
      <c r="I13" s="399">
        <v>0</v>
      </c>
      <c r="J13" s="399"/>
      <c r="K13" s="399">
        <v>38137</v>
      </c>
      <c r="L13" s="399"/>
      <c r="M13" s="399">
        <v>26720136</v>
      </c>
      <c r="N13" s="399"/>
      <c r="O13" s="399">
        <v>26720136</v>
      </c>
      <c r="P13" s="399"/>
      <c r="Q13" s="399">
        <v>0</v>
      </c>
    </row>
    <row r="14" spans="1:17" ht="30">
      <c r="A14" s="138" t="s">
        <v>148</v>
      </c>
      <c r="C14" s="399">
        <v>0</v>
      </c>
      <c r="D14" s="399"/>
      <c r="E14" s="399">
        <v>0</v>
      </c>
      <c r="F14" s="399"/>
      <c r="G14" s="399">
        <v>0</v>
      </c>
      <c r="H14" s="399"/>
      <c r="I14" s="399">
        <v>0</v>
      </c>
      <c r="J14" s="399"/>
      <c r="K14" s="399">
        <v>38137</v>
      </c>
      <c r="L14" s="399"/>
      <c r="M14" s="399">
        <v>79293094</v>
      </c>
      <c r="N14" s="399"/>
      <c r="O14" s="399">
        <v>26245530</v>
      </c>
      <c r="P14" s="399"/>
      <c r="Q14" s="399">
        <v>53047564</v>
      </c>
    </row>
    <row r="15" spans="1:17" ht="30">
      <c r="A15" s="139" t="s">
        <v>149</v>
      </c>
      <c r="C15" s="399">
        <v>0</v>
      </c>
      <c r="D15" s="399"/>
      <c r="E15" s="399">
        <v>0</v>
      </c>
      <c r="F15" s="399"/>
      <c r="G15" s="399">
        <v>0</v>
      </c>
      <c r="H15" s="399"/>
      <c r="I15" s="399">
        <v>0</v>
      </c>
      <c r="J15" s="399"/>
      <c r="K15" s="399">
        <v>108053</v>
      </c>
      <c r="L15" s="399"/>
      <c r="M15" s="399">
        <v>54075554</v>
      </c>
      <c r="N15" s="399"/>
      <c r="O15" s="399">
        <v>54075554</v>
      </c>
      <c r="P15" s="399"/>
      <c r="Q15" s="399">
        <v>0</v>
      </c>
    </row>
    <row r="16" spans="1:17" ht="30">
      <c r="A16" s="140" t="s">
        <v>150</v>
      </c>
      <c r="C16" s="399">
        <v>0</v>
      </c>
      <c r="D16" s="399"/>
      <c r="E16" s="399">
        <v>0</v>
      </c>
      <c r="F16" s="399"/>
      <c r="G16" s="399">
        <v>0</v>
      </c>
      <c r="H16" s="399"/>
      <c r="I16" s="399">
        <v>0</v>
      </c>
      <c r="J16" s="399"/>
      <c r="K16" s="399">
        <v>108053</v>
      </c>
      <c r="L16" s="399"/>
      <c r="M16" s="399">
        <v>139971360</v>
      </c>
      <c r="N16" s="399"/>
      <c r="O16" s="399">
        <v>53237749</v>
      </c>
      <c r="P16" s="399"/>
      <c r="Q16" s="399">
        <v>86733611</v>
      </c>
    </row>
    <row r="17" spans="1:17" ht="18.75">
      <c r="A17" s="141" t="s">
        <v>20</v>
      </c>
      <c r="C17" s="399">
        <v>33139755</v>
      </c>
      <c r="D17" s="399"/>
      <c r="E17" s="399">
        <v>101335872916</v>
      </c>
      <c r="F17" s="399"/>
      <c r="G17" s="399">
        <v>52826299672</v>
      </c>
      <c r="H17" s="399"/>
      <c r="I17" s="399">
        <v>48509573244</v>
      </c>
      <c r="J17" s="399"/>
      <c r="K17" s="399">
        <v>36664627</v>
      </c>
      <c r="L17" s="399"/>
      <c r="M17" s="399">
        <v>107701823119</v>
      </c>
      <c r="N17" s="399"/>
      <c r="O17" s="399">
        <v>58471519827</v>
      </c>
      <c r="P17" s="399"/>
      <c r="Q17" s="399">
        <v>49230303292</v>
      </c>
    </row>
    <row r="18" spans="1:17" ht="18.75">
      <c r="A18" s="142" t="s">
        <v>22</v>
      </c>
      <c r="C18" s="399">
        <v>2450000</v>
      </c>
      <c r="D18" s="399"/>
      <c r="E18" s="399">
        <v>12635258171</v>
      </c>
      <c r="F18" s="399"/>
      <c r="G18" s="399">
        <v>9841013171</v>
      </c>
      <c r="H18" s="399"/>
      <c r="I18" s="399">
        <v>2794245000</v>
      </c>
      <c r="J18" s="399"/>
      <c r="K18" s="399">
        <v>2450000</v>
      </c>
      <c r="L18" s="399"/>
      <c r="M18" s="399">
        <v>12635258171</v>
      </c>
      <c r="N18" s="399"/>
      <c r="O18" s="399">
        <v>9841013171</v>
      </c>
      <c r="P18" s="399"/>
      <c r="Q18" s="399">
        <v>2794245000</v>
      </c>
    </row>
    <row r="19" spans="1:17" ht="18.75">
      <c r="A19" s="143" t="s">
        <v>23</v>
      </c>
      <c r="C19" s="399">
        <v>645832</v>
      </c>
      <c r="D19" s="399"/>
      <c r="E19" s="399">
        <v>6509084950</v>
      </c>
      <c r="F19" s="399"/>
      <c r="G19" s="399">
        <v>5572063168</v>
      </c>
      <c r="H19" s="399"/>
      <c r="I19" s="399">
        <v>937021782</v>
      </c>
      <c r="J19" s="399"/>
      <c r="K19" s="399">
        <v>645832</v>
      </c>
      <c r="L19" s="399"/>
      <c r="M19" s="399">
        <v>6509084950</v>
      </c>
      <c r="N19" s="399"/>
      <c r="O19" s="399">
        <v>5572063168</v>
      </c>
      <c r="P19" s="399"/>
      <c r="Q19" s="399">
        <v>937021782</v>
      </c>
    </row>
    <row r="20" spans="1:17" ht="18.75">
      <c r="A20" s="144" t="s">
        <v>151</v>
      </c>
      <c r="C20" s="399">
        <v>0</v>
      </c>
      <c r="D20" s="399"/>
      <c r="E20" s="399">
        <v>0</v>
      </c>
      <c r="F20" s="399"/>
      <c r="G20" s="399">
        <v>0</v>
      </c>
      <c r="H20" s="399"/>
      <c r="I20" s="399">
        <v>0</v>
      </c>
      <c r="J20" s="399"/>
      <c r="K20" s="399">
        <v>26512314</v>
      </c>
      <c r="L20" s="399"/>
      <c r="M20" s="399">
        <v>112621952518</v>
      </c>
      <c r="N20" s="399"/>
      <c r="O20" s="399">
        <v>112782299825</v>
      </c>
      <c r="P20" s="399"/>
      <c r="Q20" s="399">
        <v>-160347307</v>
      </c>
    </row>
    <row r="21" spans="1:17" ht="18.75">
      <c r="A21" s="145" t="s">
        <v>31</v>
      </c>
      <c r="C21" s="399">
        <v>1740478</v>
      </c>
      <c r="D21" s="399"/>
      <c r="E21" s="399">
        <v>50748558650</v>
      </c>
      <c r="F21" s="399"/>
      <c r="G21" s="399">
        <v>23277804665</v>
      </c>
      <c r="H21" s="399"/>
      <c r="I21" s="399">
        <v>27470753985</v>
      </c>
      <c r="J21" s="399"/>
      <c r="K21" s="399">
        <v>7936380</v>
      </c>
      <c r="L21" s="399"/>
      <c r="M21" s="399">
        <v>175638381759</v>
      </c>
      <c r="N21" s="399"/>
      <c r="O21" s="399">
        <v>106477929844</v>
      </c>
      <c r="P21" s="399"/>
      <c r="Q21" s="399">
        <v>69160451915</v>
      </c>
    </row>
    <row r="22" spans="1:17" ht="18.75">
      <c r="A22" s="146" t="s">
        <v>32</v>
      </c>
      <c r="C22" s="399">
        <v>4605845</v>
      </c>
      <c r="D22" s="399"/>
      <c r="E22" s="399">
        <v>45597213537</v>
      </c>
      <c r="F22" s="399"/>
      <c r="G22" s="399">
        <v>28712107947</v>
      </c>
      <c r="H22" s="399"/>
      <c r="I22" s="399">
        <v>16885105590</v>
      </c>
      <c r="J22" s="399"/>
      <c r="K22" s="399">
        <v>4605845</v>
      </c>
      <c r="L22" s="399"/>
      <c r="M22" s="399">
        <v>45597213537</v>
      </c>
      <c r="N22" s="399"/>
      <c r="O22" s="399">
        <v>28712107947</v>
      </c>
      <c r="P22" s="399"/>
      <c r="Q22" s="399">
        <v>16885105590</v>
      </c>
    </row>
    <row r="23" spans="1:17" ht="18.75">
      <c r="A23" s="147" t="s">
        <v>33</v>
      </c>
      <c r="C23" s="399">
        <v>5000000</v>
      </c>
      <c r="D23" s="399"/>
      <c r="E23" s="399">
        <v>25802523064</v>
      </c>
      <c r="F23" s="399"/>
      <c r="G23" s="399">
        <v>23822307359</v>
      </c>
      <c r="H23" s="399"/>
      <c r="I23" s="399">
        <v>1980215705</v>
      </c>
      <c r="J23" s="399"/>
      <c r="K23" s="399">
        <v>5000000</v>
      </c>
      <c r="L23" s="399"/>
      <c r="M23" s="399">
        <v>25802523064</v>
      </c>
      <c r="N23" s="399"/>
      <c r="O23" s="399">
        <v>23822307359</v>
      </c>
      <c r="P23" s="399"/>
      <c r="Q23" s="399">
        <v>1980215705</v>
      </c>
    </row>
    <row r="24" spans="1:17" ht="18.75">
      <c r="A24" s="148" t="s">
        <v>34</v>
      </c>
      <c r="C24" s="399">
        <v>2000000</v>
      </c>
      <c r="D24" s="399"/>
      <c r="E24" s="399">
        <v>55287152631</v>
      </c>
      <c r="F24" s="399"/>
      <c r="G24" s="399">
        <v>50886930947</v>
      </c>
      <c r="H24" s="399"/>
      <c r="I24" s="399">
        <v>4400221684</v>
      </c>
      <c r="J24" s="399"/>
      <c r="K24" s="399">
        <v>2000000</v>
      </c>
      <c r="L24" s="399"/>
      <c r="M24" s="399">
        <v>55287152631</v>
      </c>
      <c r="N24" s="399"/>
      <c r="O24" s="399">
        <v>50886930947</v>
      </c>
      <c r="P24" s="399"/>
      <c r="Q24" s="399">
        <v>4400221684</v>
      </c>
    </row>
    <row r="25" spans="1:17" ht="18.75">
      <c r="A25" s="149" t="s">
        <v>152</v>
      </c>
      <c r="C25" s="399">
        <v>0</v>
      </c>
      <c r="D25" s="399"/>
      <c r="E25" s="399">
        <v>0</v>
      </c>
      <c r="F25" s="399"/>
      <c r="G25" s="399">
        <v>0</v>
      </c>
      <c r="H25" s="399"/>
      <c r="I25" s="399">
        <v>0</v>
      </c>
      <c r="J25" s="399"/>
      <c r="K25" s="399">
        <v>3389591</v>
      </c>
      <c r="L25" s="399"/>
      <c r="M25" s="399">
        <v>84913845132</v>
      </c>
      <c r="N25" s="399"/>
      <c r="O25" s="399">
        <v>64723766846</v>
      </c>
      <c r="P25" s="399"/>
      <c r="Q25" s="399">
        <v>20190078286</v>
      </c>
    </row>
    <row r="26" spans="1:17" ht="18.75">
      <c r="A26" s="150" t="s">
        <v>36</v>
      </c>
      <c r="C26" s="399">
        <v>211985</v>
      </c>
      <c r="D26" s="399"/>
      <c r="E26" s="399">
        <v>3481192285</v>
      </c>
      <c r="F26" s="399"/>
      <c r="G26" s="399">
        <v>1535708616</v>
      </c>
      <c r="H26" s="399"/>
      <c r="I26" s="399">
        <v>1945483669</v>
      </c>
      <c r="J26" s="399"/>
      <c r="K26" s="399">
        <v>611985</v>
      </c>
      <c r="L26" s="399"/>
      <c r="M26" s="399">
        <v>8276364472</v>
      </c>
      <c r="N26" s="399"/>
      <c r="O26" s="399">
        <v>4444093063</v>
      </c>
      <c r="P26" s="399"/>
      <c r="Q26" s="399">
        <v>3832271409</v>
      </c>
    </row>
    <row r="27" spans="1:17" ht="30">
      <c r="A27" s="151" t="s">
        <v>37</v>
      </c>
      <c r="C27" s="399">
        <v>1900000</v>
      </c>
      <c r="D27" s="399"/>
      <c r="E27" s="399">
        <v>15271382120</v>
      </c>
      <c r="F27" s="399"/>
      <c r="G27" s="399">
        <v>13566253973</v>
      </c>
      <c r="H27" s="399"/>
      <c r="I27" s="399">
        <v>1705128147</v>
      </c>
      <c r="J27" s="399"/>
      <c r="K27" s="399">
        <v>1900000</v>
      </c>
      <c r="L27" s="399"/>
      <c r="M27" s="399">
        <v>15271382120</v>
      </c>
      <c r="N27" s="399"/>
      <c r="O27" s="399">
        <v>13566253973</v>
      </c>
      <c r="P27" s="399"/>
      <c r="Q27" s="399">
        <v>1705128147</v>
      </c>
    </row>
    <row r="28" spans="1:17" ht="30">
      <c r="A28" s="152" t="s">
        <v>39</v>
      </c>
      <c r="C28" s="399">
        <v>304059</v>
      </c>
      <c r="D28" s="399"/>
      <c r="E28" s="399">
        <v>3981649834</v>
      </c>
      <c r="F28" s="399"/>
      <c r="G28" s="399">
        <v>1928701539</v>
      </c>
      <c r="H28" s="399"/>
      <c r="I28" s="399">
        <v>2052948295</v>
      </c>
      <c r="J28" s="399"/>
      <c r="K28" s="399">
        <v>18233449</v>
      </c>
      <c r="L28" s="399"/>
      <c r="M28" s="399">
        <v>137296654300</v>
      </c>
      <c r="N28" s="399"/>
      <c r="O28" s="399">
        <v>116265440581</v>
      </c>
      <c r="P28" s="399"/>
      <c r="Q28" s="399">
        <v>21031213719</v>
      </c>
    </row>
    <row r="29" spans="1:17" ht="18.75">
      <c r="A29" s="153" t="s">
        <v>40</v>
      </c>
      <c r="C29" s="399">
        <v>4412000</v>
      </c>
      <c r="D29" s="399"/>
      <c r="E29" s="399">
        <v>91420695575</v>
      </c>
      <c r="F29" s="399"/>
      <c r="G29" s="399">
        <v>47169736372</v>
      </c>
      <c r="H29" s="399"/>
      <c r="I29" s="399">
        <v>44250959203</v>
      </c>
      <c r="J29" s="399"/>
      <c r="K29" s="399">
        <v>7512000</v>
      </c>
      <c r="L29" s="399"/>
      <c r="M29" s="399">
        <v>128460986935</v>
      </c>
      <c r="N29" s="399"/>
      <c r="O29" s="399">
        <v>80475346132</v>
      </c>
      <c r="P29" s="399"/>
      <c r="Q29" s="399">
        <v>47985640803</v>
      </c>
    </row>
    <row r="30" spans="1:17" ht="18.75">
      <c r="A30" s="154" t="s">
        <v>41</v>
      </c>
      <c r="C30" s="399">
        <v>28686194</v>
      </c>
      <c r="D30" s="399"/>
      <c r="E30" s="399">
        <v>130486743105</v>
      </c>
      <c r="F30" s="399"/>
      <c r="G30" s="399">
        <v>93130044147</v>
      </c>
      <c r="H30" s="399"/>
      <c r="I30" s="399">
        <v>37356698958</v>
      </c>
      <c r="J30" s="399"/>
      <c r="K30" s="399">
        <v>52650000</v>
      </c>
      <c r="L30" s="399"/>
      <c r="M30" s="399">
        <v>220207935603</v>
      </c>
      <c r="N30" s="399"/>
      <c r="O30" s="399">
        <v>171044231179</v>
      </c>
      <c r="P30" s="399"/>
      <c r="Q30" s="399">
        <v>49163704424</v>
      </c>
    </row>
    <row r="31" spans="1:17" ht="18.75">
      <c r="A31" s="155" t="s">
        <v>43</v>
      </c>
      <c r="C31" s="399">
        <v>11170784</v>
      </c>
      <c r="D31" s="399"/>
      <c r="E31" s="399">
        <v>70502838375</v>
      </c>
      <c r="F31" s="399"/>
      <c r="G31" s="399">
        <v>36014324721</v>
      </c>
      <c r="H31" s="399"/>
      <c r="I31" s="399">
        <v>34488513654</v>
      </c>
      <c r="J31" s="399"/>
      <c r="K31" s="399">
        <v>12470784</v>
      </c>
      <c r="L31" s="399"/>
      <c r="M31" s="399">
        <v>78161010200</v>
      </c>
      <c r="N31" s="399"/>
      <c r="O31" s="399">
        <v>42368904989</v>
      </c>
      <c r="P31" s="399"/>
      <c r="Q31" s="399">
        <v>35792105211</v>
      </c>
    </row>
    <row r="32" spans="1:17" ht="18.75">
      <c r="A32" s="156" t="s">
        <v>45</v>
      </c>
      <c r="C32" s="399">
        <v>0</v>
      </c>
      <c r="D32" s="399"/>
      <c r="E32" s="399">
        <v>0</v>
      </c>
      <c r="F32" s="399"/>
      <c r="G32" s="399">
        <v>0</v>
      </c>
      <c r="H32" s="399"/>
      <c r="I32" s="399">
        <v>0</v>
      </c>
      <c r="J32" s="399"/>
      <c r="K32" s="399">
        <v>12152272</v>
      </c>
      <c r="L32" s="399"/>
      <c r="M32" s="399">
        <v>56695350155</v>
      </c>
      <c r="N32" s="399"/>
      <c r="O32" s="399">
        <v>34487186676</v>
      </c>
      <c r="P32" s="399"/>
      <c r="Q32" s="399">
        <v>22208163479</v>
      </c>
    </row>
    <row r="33" spans="1:17" ht="18.75">
      <c r="A33" s="157" t="s">
        <v>153</v>
      </c>
      <c r="C33" s="399">
        <v>0</v>
      </c>
      <c r="D33" s="399"/>
      <c r="E33" s="399">
        <v>0</v>
      </c>
      <c r="F33" s="399"/>
      <c r="G33" s="399">
        <v>0</v>
      </c>
      <c r="H33" s="399"/>
      <c r="I33" s="399">
        <v>0</v>
      </c>
      <c r="J33" s="399"/>
      <c r="K33" s="399">
        <v>3440000</v>
      </c>
      <c r="L33" s="399"/>
      <c r="M33" s="399">
        <v>21382543597</v>
      </c>
      <c r="N33" s="399"/>
      <c r="O33" s="399">
        <v>19534322007</v>
      </c>
      <c r="P33" s="399"/>
      <c r="Q33" s="399">
        <v>1848221590</v>
      </c>
    </row>
    <row r="34" spans="1:17" ht="18.75">
      <c r="A34" s="158" t="s">
        <v>50</v>
      </c>
      <c r="C34" s="399">
        <v>0</v>
      </c>
      <c r="D34" s="399"/>
      <c r="E34" s="399">
        <v>0</v>
      </c>
      <c r="F34" s="399"/>
      <c r="G34" s="399">
        <v>0</v>
      </c>
      <c r="H34" s="399"/>
      <c r="I34" s="399">
        <v>0</v>
      </c>
      <c r="J34" s="399"/>
      <c r="K34" s="399">
        <v>12000000</v>
      </c>
      <c r="L34" s="399"/>
      <c r="M34" s="399">
        <v>79919016629</v>
      </c>
      <c r="N34" s="399"/>
      <c r="O34" s="399">
        <v>57423061281</v>
      </c>
      <c r="P34" s="399"/>
      <c r="Q34" s="399">
        <v>22495955348</v>
      </c>
    </row>
    <row r="35" spans="1:17" ht="18.75">
      <c r="A35" s="159" t="s">
        <v>126</v>
      </c>
      <c r="C35" s="399">
        <v>0</v>
      </c>
      <c r="D35" s="399"/>
      <c r="E35" s="399">
        <v>0</v>
      </c>
      <c r="F35" s="399"/>
      <c r="G35" s="399">
        <v>0</v>
      </c>
      <c r="H35" s="399"/>
      <c r="I35" s="399">
        <v>0</v>
      </c>
      <c r="J35" s="399"/>
      <c r="K35" s="399">
        <v>1050000</v>
      </c>
      <c r="L35" s="399"/>
      <c r="M35" s="399">
        <v>14297184610</v>
      </c>
      <c r="N35" s="399"/>
      <c r="O35" s="399">
        <v>15341084770</v>
      </c>
      <c r="P35" s="399"/>
      <c r="Q35" s="399">
        <v>-1043900160</v>
      </c>
    </row>
    <row r="36" spans="1:17" ht="18.75">
      <c r="A36" s="160" t="s">
        <v>51</v>
      </c>
      <c r="C36" s="399">
        <v>0</v>
      </c>
      <c r="D36" s="399"/>
      <c r="E36" s="399">
        <v>0</v>
      </c>
      <c r="F36" s="399"/>
      <c r="G36" s="399">
        <v>0</v>
      </c>
      <c r="H36" s="399"/>
      <c r="I36" s="399">
        <v>0</v>
      </c>
      <c r="J36" s="399"/>
      <c r="K36" s="399">
        <v>2</v>
      </c>
      <c r="L36" s="399"/>
      <c r="M36" s="399">
        <v>2</v>
      </c>
      <c r="N36" s="399"/>
      <c r="O36" s="399">
        <v>13385</v>
      </c>
      <c r="P36" s="399"/>
      <c r="Q36" s="399">
        <v>-13383</v>
      </c>
    </row>
    <row r="37" spans="1:17" ht="18.75">
      <c r="A37" s="161" t="s">
        <v>53</v>
      </c>
      <c r="C37" s="399">
        <v>1453992</v>
      </c>
      <c r="D37" s="399"/>
      <c r="E37" s="399">
        <v>27836340313</v>
      </c>
      <c r="F37" s="399"/>
      <c r="G37" s="399">
        <v>20270500823</v>
      </c>
      <c r="H37" s="399"/>
      <c r="I37" s="399">
        <v>7565839490</v>
      </c>
      <c r="J37" s="399"/>
      <c r="K37" s="399">
        <v>1453992</v>
      </c>
      <c r="L37" s="399"/>
      <c r="M37" s="399">
        <v>27836340313</v>
      </c>
      <c r="N37" s="399"/>
      <c r="O37" s="399">
        <v>20270500823</v>
      </c>
      <c r="P37" s="399"/>
      <c r="Q37" s="399">
        <v>7565839490</v>
      </c>
    </row>
    <row r="38" spans="1:17" ht="18.75">
      <c r="A38" s="162" t="s">
        <v>54</v>
      </c>
      <c r="C38" s="399">
        <v>0</v>
      </c>
      <c r="D38" s="399"/>
      <c r="E38" s="399">
        <v>0</v>
      </c>
      <c r="F38" s="399"/>
      <c r="G38" s="399">
        <v>0</v>
      </c>
      <c r="H38" s="399"/>
      <c r="I38" s="399">
        <v>0</v>
      </c>
      <c r="J38" s="399"/>
      <c r="K38" s="399">
        <v>21771518</v>
      </c>
      <c r="L38" s="399"/>
      <c r="M38" s="399">
        <v>80008779553</v>
      </c>
      <c r="N38" s="399"/>
      <c r="O38" s="399">
        <v>64126733241</v>
      </c>
      <c r="P38" s="399"/>
      <c r="Q38" s="399">
        <v>15882046312</v>
      </c>
    </row>
    <row r="39" spans="1:17" ht="18.75">
      <c r="A39" s="163" t="s">
        <v>55</v>
      </c>
      <c r="C39" s="399">
        <v>1079067</v>
      </c>
      <c r="D39" s="399"/>
      <c r="E39" s="399">
        <v>46732821938</v>
      </c>
      <c r="F39" s="399"/>
      <c r="G39" s="399">
        <v>32822148533</v>
      </c>
      <c r="H39" s="399"/>
      <c r="I39" s="399">
        <v>13910673405</v>
      </c>
      <c r="J39" s="399"/>
      <c r="K39" s="399">
        <v>1476853</v>
      </c>
      <c r="L39" s="399"/>
      <c r="M39" s="399">
        <v>57770729799</v>
      </c>
      <c r="N39" s="399"/>
      <c r="O39" s="399">
        <v>44958715852</v>
      </c>
      <c r="P39" s="399"/>
      <c r="Q39" s="399">
        <v>12812013947</v>
      </c>
    </row>
    <row r="40" spans="1:17" ht="18.75">
      <c r="A40" s="164" t="s">
        <v>56</v>
      </c>
      <c r="C40" s="399">
        <v>101000</v>
      </c>
      <c r="D40" s="399"/>
      <c r="E40" s="399">
        <v>2275456746</v>
      </c>
      <c r="F40" s="399"/>
      <c r="G40" s="399">
        <v>2055401531</v>
      </c>
      <c r="H40" s="399"/>
      <c r="I40" s="399">
        <v>220055215</v>
      </c>
      <c r="J40" s="399"/>
      <c r="K40" s="399">
        <v>101000</v>
      </c>
      <c r="L40" s="399"/>
      <c r="M40" s="399">
        <v>2275456746</v>
      </c>
      <c r="N40" s="399"/>
      <c r="O40" s="399">
        <v>2055401531</v>
      </c>
      <c r="P40" s="399"/>
      <c r="Q40" s="399">
        <v>220055215</v>
      </c>
    </row>
    <row r="41" spans="1:17" ht="18.75">
      <c r="A41" s="165" t="s">
        <v>57</v>
      </c>
      <c r="C41" s="399">
        <v>0</v>
      </c>
      <c r="D41" s="399"/>
      <c r="E41" s="399">
        <v>0</v>
      </c>
      <c r="F41" s="399"/>
      <c r="G41" s="399">
        <v>0</v>
      </c>
      <c r="H41" s="399"/>
      <c r="I41" s="399">
        <v>0</v>
      </c>
      <c r="J41" s="399"/>
      <c r="K41" s="399">
        <v>200000</v>
      </c>
      <c r="L41" s="399"/>
      <c r="M41" s="399">
        <v>2901220259</v>
      </c>
      <c r="N41" s="399"/>
      <c r="O41" s="399">
        <v>2283589074</v>
      </c>
      <c r="P41" s="399"/>
      <c r="Q41" s="399">
        <v>617631185</v>
      </c>
    </row>
    <row r="42" spans="1:17" ht="18.75">
      <c r="A42" s="166" t="s">
        <v>59</v>
      </c>
      <c r="C42" s="399">
        <v>4000000</v>
      </c>
      <c r="D42" s="399"/>
      <c r="E42" s="399">
        <v>66111336914</v>
      </c>
      <c r="F42" s="399"/>
      <c r="G42" s="399">
        <v>44356750965</v>
      </c>
      <c r="H42" s="399"/>
      <c r="I42" s="399">
        <v>21754585949</v>
      </c>
      <c r="J42" s="399"/>
      <c r="K42" s="399">
        <v>8796939</v>
      </c>
      <c r="L42" s="399"/>
      <c r="M42" s="399">
        <v>125813968947</v>
      </c>
      <c r="N42" s="399"/>
      <c r="O42" s="399">
        <v>97668107289</v>
      </c>
      <c r="P42" s="399"/>
      <c r="Q42" s="399">
        <v>28145861658</v>
      </c>
    </row>
    <row r="43" spans="1:17" ht="18.75">
      <c r="A43" s="167" t="s">
        <v>60</v>
      </c>
      <c r="C43" s="399">
        <v>0</v>
      </c>
      <c r="D43" s="399"/>
      <c r="E43" s="399">
        <v>0</v>
      </c>
      <c r="F43" s="399"/>
      <c r="G43" s="399">
        <v>0</v>
      </c>
      <c r="H43" s="399"/>
      <c r="I43" s="399">
        <v>0</v>
      </c>
      <c r="J43" s="399"/>
      <c r="K43" s="399">
        <v>2000000</v>
      </c>
      <c r="L43" s="399"/>
      <c r="M43" s="399">
        <v>32465673137</v>
      </c>
      <c r="N43" s="399"/>
      <c r="O43" s="399">
        <v>19341678295</v>
      </c>
      <c r="P43" s="399"/>
      <c r="Q43" s="399">
        <v>13123994842</v>
      </c>
    </row>
    <row r="44" spans="1:17" ht="30">
      <c r="A44" s="168" t="s">
        <v>154</v>
      </c>
      <c r="C44" s="399">
        <v>0</v>
      </c>
      <c r="D44" s="399"/>
      <c r="E44" s="399">
        <v>0</v>
      </c>
      <c r="F44" s="399"/>
      <c r="G44" s="399">
        <v>0</v>
      </c>
      <c r="H44" s="399"/>
      <c r="I44" s="399">
        <v>0</v>
      </c>
      <c r="J44" s="399"/>
      <c r="K44" s="399">
        <v>1359750</v>
      </c>
      <c r="L44" s="399"/>
      <c r="M44" s="399">
        <v>23440377659</v>
      </c>
      <c r="N44" s="399"/>
      <c r="O44" s="399">
        <v>23797585383</v>
      </c>
      <c r="P44" s="399"/>
      <c r="Q44" s="399">
        <v>-357207724</v>
      </c>
    </row>
    <row r="45" spans="1:17" ht="30">
      <c r="A45" s="169" t="s">
        <v>155</v>
      </c>
      <c r="C45" s="399">
        <v>0</v>
      </c>
      <c r="D45" s="399"/>
      <c r="E45" s="399">
        <v>0</v>
      </c>
      <c r="F45" s="399"/>
      <c r="G45" s="399">
        <v>0</v>
      </c>
      <c r="H45" s="399"/>
      <c r="I45" s="399">
        <v>0</v>
      </c>
      <c r="J45" s="399"/>
      <c r="K45" s="399">
        <v>2635520</v>
      </c>
      <c r="L45" s="399"/>
      <c r="M45" s="399">
        <v>10453156240</v>
      </c>
      <c r="N45" s="399"/>
      <c r="O45" s="399">
        <v>15289680141</v>
      </c>
      <c r="P45" s="399"/>
      <c r="Q45" s="399">
        <v>-4836523901</v>
      </c>
    </row>
    <row r="46" spans="1:17" ht="18.75">
      <c r="A46" s="170" t="s">
        <v>63</v>
      </c>
      <c r="C46" s="399">
        <v>6692722</v>
      </c>
      <c r="D46" s="399"/>
      <c r="E46" s="399">
        <v>13546507664</v>
      </c>
      <c r="F46" s="399"/>
      <c r="G46" s="399">
        <v>9306158914</v>
      </c>
      <c r="H46" s="399"/>
      <c r="I46" s="399">
        <f>4240348750-1</f>
        <v>4240348749</v>
      </c>
      <c r="J46" s="399"/>
      <c r="K46" s="399">
        <v>23692722</v>
      </c>
      <c r="L46" s="399"/>
      <c r="M46" s="399">
        <v>44224697224</v>
      </c>
      <c r="N46" s="399"/>
      <c r="O46" s="399">
        <v>32966809218</v>
      </c>
      <c r="P46" s="399"/>
      <c r="Q46" s="399">
        <v>11257888006</v>
      </c>
    </row>
    <row r="47" spans="1:17" ht="18.75">
      <c r="A47" s="171" t="s">
        <v>64</v>
      </c>
      <c r="C47" s="399">
        <v>0</v>
      </c>
      <c r="D47" s="399"/>
      <c r="E47" s="399">
        <v>0</v>
      </c>
      <c r="F47" s="399"/>
      <c r="G47" s="399">
        <v>0</v>
      </c>
      <c r="H47" s="399"/>
      <c r="I47" s="399">
        <v>0</v>
      </c>
      <c r="J47" s="399"/>
      <c r="K47" s="399">
        <v>8047303</v>
      </c>
      <c r="L47" s="399"/>
      <c r="M47" s="399">
        <v>95656105345</v>
      </c>
      <c r="N47" s="399"/>
      <c r="O47" s="399">
        <v>67022552429</v>
      </c>
      <c r="P47" s="399"/>
      <c r="Q47" s="399">
        <v>28633552916</v>
      </c>
    </row>
    <row r="48" spans="1:17" ht="19.5" thickBot="1">
      <c r="A48" s="172" t="s">
        <v>65</v>
      </c>
      <c r="C48" s="420"/>
      <c r="D48" s="399"/>
      <c r="E48" s="400">
        <f>SUM(E9:$E$47)</f>
        <v>881228394137</v>
      </c>
      <c r="F48" s="399"/>
      <c r="G48" s="400">
        <f>SUM(G9:$G$47)</f>
        <v>570670306328</v>
      </c>
      <c r="H48" s="399"/>
      <c r="I48" s="400">
        <f>SUM(I9:$I$47)</f>
        <v>310558087808</v>
      </c>
      <c r="J48" s="399"/>
      <c r="K48" s="420"/>
      <c r="L48" s="399"/>
      <c r="M48" s="400">
        <f>SUM(M9:$M$47)</f>
        <v>2312663986232</v>
      </c>
      <c r="N48" s="399"/>
      <c r="O48" s="400">
        <f>SUM(O9:$O$47)</f>
        <v>1770157934570</v>
      </c>
      <c r="P48" s="399"/>
      <c r="Q48" s="400">
        <f>SUM(Q9:$Q$47)</f>
        <v>542506051662</v>
      </c>
    </row>
    <row r="49" spans="1:17" ht="19.5" thickTop="1">
      <c r="A49" s="421"/>
      <c r="C49" s="420"/>
      <c r="D49" s="399"/>
      <c r="E49" s="420"/>
      <c r="F49" s="399"/>
      <c r="G49" s="420"/>
      <c r="H49" s="399"/>
      <c r="I49" s="420"/>
      <c r="J49" s="399"/>
      <c r="K49" s="420"/>
      <c r="L49" s="399"/>
      <c r="M49" s="420"/>
      <c r="N49" s="399"/>
      <c r="O49" s="420"/>
      <c r="P49" s="399"/>
      <c r="Q49" s="420"/>
    </row>
    <row r="50" spans="1:17" ht="18.75">
      <c r="A50" s="421"/>
      <c r="C50" s="420"/>
      <c r="D50" s="399"/>
      <c r="E50" s="420"/>
      <c r="F50" s="399"/>
      <c r="G50" s="420"/>
      <c r="H50" s="399"/>
      <c r="I50" s="420"/>
      <c r="J50" s="420"/>
      <c r="K50" s="420"/>
      <c r="L50" s="420"/>
      <c r="M50" s="420"/>
      <c r="N50" s="420"/>
      <c r="O50" s="420"/>
      <c r="P50" s="420"/>
      <c r="Q50" s="420"/>
    </row>
    <row r="51" spans="1:17" ht="18.75"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</row>
    <row r="53" spans="1:17">
      <c r="A53" s="366" t="s">
        <v>156</v>
      </c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8"/>
    </row>
  </sheetData>
  <mergeCells count="7">
    <mergeCell ref="A53:Q5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2"/>
  <sheetViews>
    <sheetView rightToLeft="1" workbookViewId="0">
      <selection activeCell="Q57" activeCellId="1" sqref="I57 Q57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</cols>
  <sheetData>
    <row r="1" spans="1:17" ht="20.100000000000001" customHeight="1">
      <c r="A1" s="376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ht="20.100000000000001" customHeight="1">
      <c r="A2" s="377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1:17" ht="20.100000000000001" customHeight="1">
      <c r="A3" s="378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</row>
    <row r="5" spans="1:17" ht="15.75">
      <c r="A5" s="379" t="s">
        <v>157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</row>
    <row r="7" spans="1:17" ht="15.75">
      <c r="C7" s="380" t="s">
        <v>116</v>
      </c>
      <c r="D7" s="324"/>
      <c r="E7" s="324"/>
      <c r="F7" s="324"/>
      <c r="G7" s="324"/>
      <c r="H7" s="324"/>
      <c r="I7" s="324"/>
      <c r="K7" s="381" t="s">
        <v>7</v>
      </c>
      <c r="L7" s="324"/>
      <c r="M7" s="324"/>
      <c r="N7" s="324"/>
      <c r="O7" s="324"/>
      <c r="P7" s="324"/>
      <c r="Q7" s="324"/>
    </row>
    <row r="8" spans="1:17" ht="31.5">
      <c r="A8" s="173" t="s">
        <v>102</v>
      </c>
      <c r="C8" s="174" t="s">
        <v>9</v>
      </c>
      <c r="E8" s="175" t="s">
        <v>11</v>
      </c>
      <c r="G8" s="176" t="s">
        <v>144</v>
      </c>
      <c r="I8" s="177" t="s">
        <v>158</v>
      </c>
      <c r="K8" s="178" t="s">
        <v>9</v>
      </c>
      <c r="M8" s="179" t="s">
        <v>11</v>
      </c>
      <c r="O8" s="180" t="s">
        <v>144</v>
      </c>
      <c r="Q8" s="181" t="s">
        <v>158</v>
      </c>
    </row>
    <row r="9" spans="1:17" ht="18.75">
      <c r="A9" s="182" t="s">
        <v>17</v>
      </c>
      <c r="C9" s="399">
        <v>4541425</v>
      </c>
      <c r="D9" s="399"/>
      <c r="E9" s="399">
        <v>67580620713</v>
      </c>
      <c r="F9" s="399"/>
      <c r="G9" s="399">
        <v>72949903735</v>
      </c>
      <c r="H9" s="399"/>
      <c r="I9" s="399">
        <v>-5369283022</v>
      </c>
      <c r="J9" s="399"/>
      <c r="K9" s="399">
        <v>4541425</v>
      </c>
      <c r="L9" s="399"/>
      <c r="M9" s="399">
        <v>67580620713</v>
      </c>
      <c r="N9" s="399"/>
      <c r="O9" s="399">
        <v>54033419591</v>
      </c>
      <c r="P9" s="399"/>
      <c r="Q9" s="399">
        <f>M9-O9</f>
        <v>13547201122</v>
      </c>
    </row>
    <row r="10" spans="1:17" ht="18.75">
      <c r="A10" s="183" t="s">
        <v>18</v>
      </c>
      <c r="C10" s="399">
        <v>90178287</v>
      </c>
      <c r="D10" s="399"/>
      <c r="E10" s="399">
        <v>341803901971</v>
      </c>
      <c r="F10" s="399"/>
      <c r="G10" s="399">
        <v>255478919648</v>
      </c>
      <c r="H10" s="399"/>
      <c r="I10" s="399">
        <v>86324982323</v>
      </c>
      <c r="J10" s="399"/>
      <c r="K10" s="399">
        <v>90178287</v>
      </c>
      <c r="L10" s="399"/>
      <c r="M10" s="399">
        <v>341803901971</v>
      </c>
      <c r="N10" s="399"/>
      <c r="O10" s="399">
        <v>207361207983</v>
      </c>
      <c r="P10" s="399"/>
      <c r="Q10" s="399">
        <f t="shared" ref="Q10:Q56" si="0">M10-O10</f>
        <v>134442693988</v>
      </c>
    </row>
    <row r="11" spans="1:17" ht="18.75">
      <c r="A11" s="184" t="s">
        <v>19</v>
      </c>
      <c r="C11" s="399">
        <v>0</v>
      </c>
      <c r="D11" s="399"/>
      <c r="E11" s="399">
        <v>0</v>
      </c>
      <c r="F11" s="399"/>
      <c r="G11" s="399">
        <v>18014030976</v>
      </c>
      <c r="H11" s="399"/>
      <c r="I11" s="399">
        <v>-18014030976</v>
      </c>
      <c r="J11" s="399"/>
      <c r="K11" s="399">
        <v>0</v>
      </c>
      <c r="L11" s="399"/>
      <c r="M11" s="399">
        <v>0</v>
      </c>
      <c r="N11" s="399"/>
      <c r="O11" s="399">
        <v>0</v>
      </c>
      <c r="P11" s="399"/>
      <c r="Q11" s="399">
        <f t="shared" si="0"/>
        <v>0</v>
      </c>
    </row>
    <row r="12" spans="1:17" ht="30">
      <c r="A12" s="185" t="s">
        <v>147</v>
      </c>
      <c r="C12" s="399">
        <v>0</v>
      </c>
      <c r="D12" s="399"/>
      <c r="E12" s="399">
        <v>0</v>
      </c>
      <c r="F12" s="399"/>
      <c r="G12" s="399">
        <v>0</v>
      </c>
      <c r="H12" s="399"/>
      <c r="I12" s="399">
        <v>0</v>
      </c>
      <c r="J12" s="399"/>
      <c r="K12" s="399">
        <v>0</v>
      </c>
      <c r="L12" s="399"/>
      <c r="M12" s="399">
        <v>0</v>
      </c>
      <c r="N12" s="399"/>
      <c r="O12" s="399">
        <v>-183077</v>
      </c>
      <c r="P12" s="399"/>
      <c r="Q12" s="399">
        <f t="shared" si="0"/>
        <v>183077</v>
      </c>
    </row>
    <row r="13" spans="1:17" ht="30">
      <c r="A13" s="186" t="s">
        <v>149</v>
      </c>
      <c r="C13" s="399">
        <v>0</v>
      </c>
      <c r="D13" s="399"/>
      <c r="E13" s="399">
        <v>0</v>
      </c>
      <c r="F13" s="399"/>
      <c r="G13" s="399">
        <v>0</v>
      </c>
      <c r="H13" s="399"/>
      <c r="I13" s="399">
        <v>0</v>
      </c>
      <c r="J13" s="399"/>
      <c r="K13" s="399">
        <v>0</v>
      </c>
      <c r="L13" s="399"/>
      <c r="M13" s="399">
        <v>0</v>
      </c>
      <c r="N13" s="399"/>
      <c r="O13" s="399">
        <v>-370512</v>
      </c>
      <c r="P13" s="399"/>
      <c r="Q13" s="399">
        <f t="shared" si="0"/>
        <v>370512</v>
      </c>
    </row>
    <row r="14" spans="1:17" ht="18.75">
      <c r="A14" s="187" t="s">
        <v>20</v>
      </c>
      <c r="C14" s="399">
        <v>0</v>
      </c>
      <c r="D14" s="399"/>
      <c r="E14" s="399">
        <v>0</v>
      </c>
      <c r="F14" s="399"/>
      <c r="G14" s="399">
        <v>24081021198</v>
      </c>
      <c r="H14" s="399"/>
      <c r="I14" s="399">
        <v>-24081021198</v>
      </c>
      <c r="J14" s="399"/>
      <c r="K14" s="399">
        <v>0</v>
      </c>
      <c r="L14" s="399"/>
      <c r="M14" s="399">
        <v>0</v>
      </c>
      <c r="N14" s="399"/>
      <c r="O14" s="399">
        <v>0</v>
      </c>
      <c r="P14" s="399"/>
      <c r="Q14" s="399">
        <f t="shared" si="0"/>
        <v>0</v>
      </c>
    </row>
    <row r="15" spans="1:17" ht="18.75">
      <c r="A15" s="188" t="s">
        <v>21</v>
      </c>
      <c r="C15" s="399">
        <v>70247</v>
      </c>
      <c r="D15" s="399"/>
      <c r="E15" s="399">
        <v>69829030</v>
      </c>
      <c r="F15" s="399"/>
      <c r="G15" s="399">
        <v>69829030</v>
      </c>
      <c r="H15" s="399"/>
      <c r="I15" s="399">
        <v>0</v>
      </c>
      <c r="J15" s="399"/>
      <c r="K15" s="399">
        <v>70247</v>
      </c>
      <c r="L15" s="399"/>
      <c r="M15" s="399">
        <v>69829030</v>
      </c>
      <c r="N15" s="399"/>
      <c r="O15" s="399">
        <v>70310780</v>
      </c>
      <c r="P15" s="399"/>
      <c r="Q15" s="399">
        <f t="shared" si="0"/>
        <v>-481750</v>
      </c>
    </row>
    <row r="16" spans="1:17" ht="18.75">
      <c r="A16" s="189" t="s">
        <v>22</v>
      </c>
      <c r="C16" s="399">
        <v>0</v>
      </c>
      <c r="D16" s="399"/>
      <c r="E16" s="399">
        <v>0</v>
      </c>
      <c r="F16" s="399"/>
      <c r="G16" s="399">
        <v>200102265</v>
      </c>
      <c r="H16" s="399"/>
      <c r="I16" s="399">
        <v>-200102265</v>
      </c>
      <c r="J16" s="399"/>
      <c r="K16" s="399">
        <v>0</v>
      </c>
      <c r="L16" s="399"/>
      <c r="M16" s="399">
        <v>0</v>
      </c>
      <c r="N16" s="399"/>
      <c r="O16" s="399">
        <v>0</v>
      </c>
      <c r="P16" s="399"/>
      <c r="Q16" s="399">
        <f t="shared" si="0"/>
        <v>0</v>
      </c>
    </row>
    <row r="17" spans="1:17" ht="18.75">
      <c r="A17" s="190" t="s">
        <v>23</v>
      </c>
      <c r="C17" s="399">
        <v>3354168</v>
      </c>
      <c r="D17" s="399"/>
      <c r="E17" s="399">
        <v>34375712321</v>
      </c>
      <c r="F17" s="399"/>
      <c r="G17" s="399">
        <v>29141196067</v>
      </c>
      <c r="H17" s="399"/>
      <c r="I17" s="399">
        <v>5234516254</v>
      </c>
      <c r="J17" s="399"/>
      <c r="K17" s="399">
        <v>3354168</v>
      </c>
      <c r="L17" s="399"/>
      <c r="M17" s="399">
        <v>34375712321</v>
      </c>
      <c r="N17" s="399"/>
      <c r="O17" s="399">
        <v>29141196067</v>
      </c>
      <c r="P17" s="399"/>
      <c r="Q17" s="399">
        <f t="shared" si="0"/>
        <v>5234516254</v>
      </c>
    </row>
    <row r="18" spans="1:17" ht="30">
      <c r="A18" s="191" t="s">
        <v>24</v>
      </c>
      <c r="C18" s="399">
        <v>1304716</v>
      </c>
      <c r="D18" s="399"/>
      <c r="E18" s="399">
        <v>44615181129</v>
      </c>
      <c r="F18" s="399"/>
      <c r="G18" s="399">
        <v>38718792034</v>
      </c>
      <c r="H18" s="399"/>
      <c r="I18" s="399">
        <v>5896389095</v>
      </c>
      <c r="J18" s="399"/>
      <c r="K18" s="399">
        <v>1304716</v>
      </c>
      <c r="L18" s="399"/>
      <c r="M18" s="399">
        <v>44615181129</v>
      </c>
      <c r="N18" s="399"/>
      <c r="O18" s="399">
        <v>38718792034</v>
      </c>
      <c r="P18" s="399"/>
      <c r="Q18" s="399">
        <f t="shared" si="0"/>
        <v>5896389095</v>
      </c>
    </row>
    <row r="19" spans="1:17" ht="18.75">
      <c r="A19" s="192" t="s">
        <v>25</v>
      </c>
      <c r="C19" s="399">
        <v>1316253</v>
      </c>
      <c r="D19" s="399"/>
      <c r="E19" s="399">
        <v>91524069561</v>
      </c>
      <c r="F19" s="399"/>
      <c r="G19" s="399">
        <v>73664118889</v>
      </c>
      <c r="H19" s="399"/>
      <c r="I19" s="399">
        <v>17859950672</v>
      </c>
      <c r="J19" s="399"/>
      <c r="K19" s="399">
        <v>1316253</v>
      </c>
      <c r="L19" s="399"/>
      <c r="M19" s="399">
        <v>91524069561</v>
      </c>
      <c r="N19" s="399"/>
      <c r="O19" s="399">
        <v>47037745543</v>
      </c>
      <c r="P19" s="399"/>
      <c r="Q19" s="399">
        <f t="shared" si="0"/>
        <v>44486324018</v>
      </c>
    </row>
    <row r="20" spans="1:17" ht="18.75">
      <c r="A20" s="193" t="s">
        <v>26</v>
      </c>
      <c r="C20" s="399">
        <v>1000000</v>
      </c>
      <c r="D20" s="399"/>
      <c r="E20" s="399">
        <v>33569068500</v>
      </c>
      <c r="F20" s="399"/>
      <c r="G20" s="399">
        <v>27356256000</v>
      </c>
      <c r="H20" s="399"/>
      <c r="I20" s="399">
        <v>6212812500</v>
      </c>
      <c r="J20" s="399"/>
      <c r="K20" s="399">
        <v>1000000</v>
      </c>
      <c r="L20" s="399"/>
      <c r="M20" s="399">
        <v>33569068500</v>
      </c>
      <c r="N20" s="399"/>
      <c r="O20" s="399">
        <v>15914740500</v>
      </c>
      <c r="P20" s="399"/>
      <c r="Q20" s="399">
        <f t="shared" si="0"/>
        <v>17654328000</v>
      </c>
    </row>
    <row r="21" spans="1:17" ht="18.75">
      <c r="A21" s="194" t="s">
        <v>27</v>
      </c>
      <c r="C21" s="399">
        <v>35193203</v>
      </c>
      <c r="D21" s="399"/>
      <c r="E21" s="399">
        <v>100333548272</v>
      </c>
      <c r="F21" s="399"/>
      <c r="G21" s="399">
        <v>86549929716</v>
      </c>
      <c r="H21" s="399"/>
      <c r="I21" s="399">
        <v>13783618556</v>
      </c>
      <c r="J21" s="399"/>
      <c r="K21" s="399">
        <v>35193203</v>
      </c>
      <c r="L21" s="399"/>
      <c r="M21" s="399">
        <v>100333548272</v>
      </c>
      <c r="N21" s="399"/>
      <c r="O21" s="399">
        <v>79754538881</v>
      </c>
      <c r="P21" s="399"/>
      <c r="Q21" s="399">
        <f t="shared" si="0"/>
        <v>20579009391</v>
      </c>
    </row>
    <row r="22" spans="1:17" ht="18.75">
      <c r="A22" s="195" t="s">
        <v>29</v>
      </c>
      <c r="C22" s="399">
        <v>6000000</v>
      </c>
      <c r="D22" s="399"/>
      <c r="E22" s="399">
        <v>26809528500</v>
      </c>
      <c r="F22" s="399"/>
      <c r="G22" s="399">
        <v>25618902815</v>
      </c>
      <c r="H22" s="399"/>
      <c r="I22" s="399">
        <v>1190625685</v>
      </c>
      <c r="J22" s="399"/>
      <c r="K22" s="399">
        <v>6000000</v>
      </c>
      <c r="L22" s="399"/>
      <c r="M22" s="399">
        <v>26809528500</v>
      </c>
      <c r="N22" s="399"/>
      <c r="O22" s="399">
        <v>25618902815</v>
      </c>
      <c r="P22" s="399"/>
      <c r="Q22" s="399">
        <f t="shared" si="0"/>
        <v>1190625685</v>
      </c>
    </row>
    <row r="23" spans="1:17" ht="18.75">
      <c r="A23" s="196" t="s">
        <v>30</v>
      </c>
      <c r="C23" s="399">
        <v>21100000</v>
      </c>
      <c r="D23" s="399"/>
      <c r="E23" s="399">
        <v>378379168200</v>
      </c>
      <c r="F23" s="399"/>
      <c r="G23" s="399">
        <v>353209822200</v>
      </c>
      <c r="H23" s="399"/>
      <c r="I23" s="399">
        <v>25169346000</v>
      </c>
      <c r="J23" s="399"/>
      <c r="K23" s="399">
        <v>21100000</v>
      </c>
      <c r="L23" s="399"/>
      <c r="M23" s="399">
        <v>378379168200</v>
      </c>
      <c r="N23" s="399"/>
      <c r="O23" s="399">
        <v>166484080332</v>
      </c>
      <c r="P23" s="399"/>
      <c r="Q23" s="399">
        <f t="shared" si="0"/>
        <v>211895087868</v>
      </c>
    </row>
    <row r="24" spans="1:17" ht="18.75">
      <c r="A24" s="197" t="s">
        <v>31</v>
      </c>
      <c r="C24" s="399">
        <v>8563620</v>
      </c>
      <c r="D24" s="399"/>
      <c r="E24" s="399">
        <v>251889800581</v>
      </c>
      <c r="F24" s="399"/>
      <c r="G24" s="399">
        <v>236585265884</v>
      </c>
      <c r="H24" s="399"/>
      <c r="I24" s="399">
        <v>15304534697</v>
      </c>
      <c r="J24" s="399"/>
      <c r="K24" s="399">
        <v>8563620</v>
      </c>
      <c r="L24" s="399"/>
      <c r="M24" s="399">
        <v>251889800581</v>
      </c>
      <c r="N24" s="399"/>
      <c r="O24" s="399">
        <v>116027643865</v>
      </c>
      <c r="P24" s="399"/>
      <c r="Q24" s="399">
        <f t="shared" si="0"/>
        <v>135862156716</v>
      </c>
    </row>
    <row r="25" spans="1:17" ht="18.75">
      <c r="A25" s="198" t="s">
        <v>32</v>
      </c>
      <c r="C25" s="399">
        <v>3894155</v>
      </c>
      <c r="D25" s="399"/>
      <c r="E25" s="399">
        <v>41458246970</v>
      </c>
      <c r="F25" s="399"/>
      <c r="G25" s="399">
        <v>35230595180</v>
      </c>
      <c r="H25" s="399"/>
      <c r="I25" s="399">
        <v>6227651790</v>
      </c>
      <c r="J25" s="399"/>
      <c r="K25" s="399">
        <v>3894155</v>
      </c>
      <c r="L25" s="399"/>
      <c r="M25" s="399">
        <v>41458246970</v>
      </c>
      <c r="N25" s="399"/>
      <c r="O25" s="399">
        <v>24506299771</v>
      </c>
      <c r="P25" s="399"/>
      <c r="Q25" s="399">
        <f t="shared" si="0"/>
        <v>16951947199</v>
      </c>
    </row>
    <row r="26" spans="1:17" ht="18.75">
      <c r="A26" s="199" t="s">
        <v>33</v>
      </c>
      <c r="C26" s="399">
        <v>5000000</v>
      </c>
      <c r="D26" s="399"/>
      <c r="E26" s="399">
        <v>26590837500</v>
      </c>
      <c r="F26" s="399"/>
      <c r="G26" s="399">
        <v>23976751012</v>
      </c>
      <c r="H26" s="399"/>
      <c r="I26" s="399">
        <v>2614086488</v>
      </c>
      <c r="J26" s="399"/>
      <c r="K26" s="399">
        <v>5000000</v>
      </c>
      <c r="L26" s="399"/>
      <c r="M26" s="399">
        <v>26590837500</v>
      </c>
      <c r="N26" s="399"/>
      <c r="O26" s="399">
        <v>23976751012</v>
      </c>
      <c r="P26" s="399"/>
      <c r="Q26" s="399">
        <f t="shared" si="0"/>
        <v>2614086488</v>
      </c>
    </row>
    <row r="27" spans="1:17" ht="18.75">
      <c r="A27" s="200" t="s">
        <v>35</v>
      </c>
      <c r="C27" s="399">
        <v>3125000</v>
      </c>
      <c r="D27" s="399"/>
      <c r="E27" s="399">
        <v>114843839062</v>
      </c>
      <c r="F27" s="399"/>
      <c r="G27" s="399">
        <v>98783718750</v>
      </c>
      <c r="H27" s="399"/>
      <c r="I27" s="399">
        <v>16060120312</v>
      </c>
      <c r="J27" s="399"/>
      <c r="K27" s="399">
        <v>3125000</v>
      </c>
      <c r="L27" s="399"/>
      <c r="M27" s="399">
        <v>114843839062</v>
      </c>
      <c r="N27" s="399"/>
      <c r="O27" s="399">
        <v>72147140472</v>
      </c>
      <c r="P27" s="399"/>
      <c r="Q27" s="399">
        <f t="shared" si="0"/>
        <v>42696698590</v>
      </c>
    </row>
    <row r="28" spans="1:17" ht="18.75">
      <c r="A28" s="201" t="s">
        <v>36</v>
      </c>
      <c r="C28" s="399">
        <v>2088015</v>
      </c>
      <c r="D28" s="399"/>
      <c r="E28" s="399">
        <v>34745398542</v>
      </c>
      <c r="F28" s="399"/>
      <c r="G28" s="399">
        <v>28462770299</v>
      </c>
      <c r="H28" s="399"/>
      <c r="I28" s="399">
        <v>6282628243</v>
      </c>
      <c r="J28" s="399"/>
      <c r="K28" s="399">
        <v>2088015</v>
      </c>
      <c r="L28" s="399"/>
      <c r="M28" s="399">
        <v>34745398542</v>
      </c>
      <c r="N28" s="399"/>
      <c r="O28" s="399">
        <v>15331701149</v>
      </c>
      <c r="P28" s="399"/>
      <c r="Q28" s="399">
        <f t="shared" si="0"/>
        <v>19413697393</v>
      </c>
    </row>
    <row r="29" spans="1:17" ht="30">
      <c r="A29" s="202" t="s">
        <v>38</v>
      </c>
      <c r="C29" s="399">
        <v>13333333</v>
      </c>
      <c r="D29" s="399"/>
      <c r="E29" s="399">
        <v>173494855663</v>
      </c>
      <c r="F29" s="399"/>
      <c r="G29" s="399">
        <v>129359036766</v>
      </c>
      <c r="H29" s="399"/>
      <c r="I29" s="399">
        <v>44135818897</v>
      </c>
      <c r="J29" s="399"/>
      <c r="K29" s="399">
        <v>13333333</v>
      </c>
      <c r="L29" s="399"/>
      <c r="M29" s="399">
        <v>173494855663</v>
      </c>
      <c r="N29" s="399"/>
      <c r="O29" s="399">
        <v>75597502500</v>
      </c>
      <c r="P29" s="399"/>
      <c r="Q29" s="399">
        <f t="shared" si="0"/>
        <v>97897353163</v>
      </c>
    </row>
    <row r="30" spans="1:17" ht="30">
      <c r="A30" s="203" t="s">
        <v>39</v>
      </c>
      <c r="C30" s="399">
        <v>0</v>
      </c>
      <c r="D30" s="399"/>
      <c r="E30" s="399">
        <v>0</v>
      </c>
      <c r="F30" s="399"/>
      <c r="G30" s="399">
        <v>1372214313</v>
      </c>
      <c r="H30" s="399"/>
      <c r="I30" s="399">
        <v>-1372214313</v>
      </c>
      <c r="J30" s="399"/>
      <c r="K30" s="399">
        <v>0</v>
      </c>
      <c r="L30" s="399"/>
      <c r="M30" s="399">
        <v>0</v>
      </c>
      <c r="N30" s="399"/>
      <c r="O30" s="399">
        <v>0</v>
      </c>
      <c r="P30" s="399"/>
      <c r="Q30" s="399">
        <f t="shared" si="0"/>
        <v>0</v>
      </c>
    </row>
    <row r="31" spans="1:17" ht="18.75">
      <c r="A31" s="204" t="s">
        <v>40</v>
      </c>
      <c r="C31" s="399">
        <v>2488000</v>
      </c>
      <c r="D31" s="399"/>
      <c r="E31" s="399">
        <v>52753279212</v>
      </c>
      <c r="F31" s="399"/>
      <c r="G31" s="399">
        <v>78967769383</v>
      </c>
      <c r="H31" s="399"/>
      <c r="I31" s="399">
        <v>-26214490171</v>
      </c>
      <c r="J31" s="399"/>
      <c r="K31" s="399">
        <v>2488000</v>
      </c>
      <c r="L31" s="399"/>
      <c r="M31" s="399">
        <v>52753279212</v>
      </c>
      <c r="N31" s="399"/>
      <c r="O31" s="399">
        <v>26908376833</v>
      </c>
      <c r="P31" s="399"/>
      <c r="Q31" s="399">
        <f t="shared" si="0"/>
        <v>25844902379</v>
      </c>
    </row>
    <row r="32" spans="1:17" ht="18.75">
      <c r="A32" s="205" t="s">
        <v>41</v>
      </c>
      <c r="C32" s="399">
        <v>0</v>
      </c>
      <c r="D32" s="399"/>
      <c r="E32" s="399">
        <v>0</v>
      </c>
      <c r="F32" s="399"/>
      <c r="G32" s="399">
        <v>10911935598</v>
      </c>
      <c r="H32" s="399"/>
      <c r="I32" s="399">
        <v>-10911935598</v>
      </c>
      <c r="J32" s="399"/>
      <c r="K32" s="399"/>
      <c r="L32" s="399"/>
      <c r="M32" s="399"/>
      <c r="N32" s="399"/>
      <c r="O32" s="399"/>
      <c r="P32" s="399"/>
      <c r="Q32" s="399">
        <f t="shared" si="0"/>
        <v>0</v>
      </c>
    </row>
    <row r="33" spans="1:17" ht="18.75">
      <c r="A33" s="206" t="s">
        <v>42</v>
      </c>
      <c r="C33" s="399">
        <v>1140065</v>
      </c>
      <c r="D33" s="399"/>
      <c r="E33" s="399">
        <v>32604512013</v>
      </c>
      <c r="F33" s="399"/>
      <c r="G33" s="399">
        <v>25755053941</v>
      </c>
      <c r="H33" s="399"/>
      <c r="I33" s="399">
        <v>6849458072</v>
      </c>
      <c r="J33" s="399"/>
      <c r="K33" s="399">
        <v>1140065</v>
      </c>
      <c r="L33" s="399"/>
      <c r="M33" s="399">
        <v>32604512013</v>
      </c>
      <c r="N33" s="399"/>
      <c r="O33" s="399">
        <v>23403281104</v>
      </c>
      <c r="P33" s="399"/>
      <c r="Q33" s="399">
        <f t="shared" si="0"/>
        <v>9201230909</v>
      </c>
    </row>
    <row r="34" spans="1:17" ht="18.75">
      <c r="A34" s="207" t="s">
        <v>43</v>
      </c>
      <c r="C34" s="399">
        <v>59867160</v>
      </c>
      <c r="D34" s="399"/>
      <c r="E34" s="399">
        <v>375514097011</v>
      </c>
      <c r="F34" s="399"/>
      <c r="G34" s="399">
        <v>379487604388</v>
      </c>
      <c r="H34" s="399"/>
      <c r="I34" s="399">
        <v>-3973507377</v>
      </c>
      <c r="J34" s="399"/>
      <c r="K34" s="399">
        <v>59867160</v>
      </c>
      <c r="L34" s="399"/>
      <c r="M34" s="399">
        <v>375514097011</v>
      </c>
      <c r="N34" s="399"/>
      <c r="O34" s="399">
        <v>195271820569</v>
      </c>
      <c r="P34" s="399"/>
      <c r="Q34" s="399">
        <f t="shared" si="0"/>
        <v>180242276442</v>
      </c>
    </row>
    <row r="35" spans="1:17" ht="18.75">
      <c r="A35" s="208" t="s">
        <v>44</v>
      </c>
      <c r="C35" s="399">
        <v>2000000</v>
      </c>
      <c r="D35" s="399"/>
      <c r="E35" s="399">
        <v>19423737000</v>
      </c>
      <c r="F35" s="399"/>
      <c r="G35" s="399">
        <v>20595855615</v>
      </c>
      <c r="H35" s="399"/>
      <c r="I35" s="399">
        <v>-1172118615</v>
      </c>
      <c r="J35" s="399"/>
      <c r="K35" s="399">
        <v>2000000</v>
      </c>
      <c r="L35" s="399"/>
      <c r="M35" s="399">
        <v>19423737000</v>
      </c>
      <c r="N35" s="399"/>
      <c r="O35" s="399">
        <v>20595855615</v>
      </c>
      <c r="P35" s="399"/>
      <c r="Q35" s="399">
        <f t="shared" si="0"/>
        <v>-1172118615</v>
      </c>
    </row>
    <row r="36" spans="1:17" ht="18.75">
      <c r="A36" s="209" t="s">
        <v>45</v>
      </c>
      <c r="C36" s="399">
        <v>9269568</v>
      </c>
      <c r="D36" s="399"/>
      <c r="E36" s="399">
        <v>65053763337</v>
      </c>
      <c r="F36" s="399"/>
      <c r="G36" s="399">
        <v>52061439498</v>
      </c>
      <c r="H36" s="399"/>
      <c r="I36" s="399">
        <v>12992323839</v>
      </c>
      <c r="J36" s="399"/>
      <c r="K36" s="399">
        <v>9269568</v>
      </c>
      <c r="L36" s="399"/>
      <c r="M36" s="399">
        <v>65053763337</v>
      </c>
      <c r="N36" s="399"/>
      <c r="O36" s="399">
        <v>26565155764</v>
      </c>
      <c r="P36" s="399"/>
      <c r="Q36" s="399">
        <f t="shared" si="0"/>
        <v>38488607573</v>
      </c>
    </row>
    <row r="37" spans="1:17" ht="18.75">
      <c r="A37" s="210" t="s">
        <v>46</v>
      </c>
      <c r="C37" s="399">
        <v>1000000</v>
      </c>
      <c r="D37" s="399"/>
      <c r="E37" s="399">
        <v>49672678500</v>
      </c>
      <c r="F37" s="399"/>
      <c r="G37" s="399">
        <v>40756050000</v>
      </c>
      <c r="H37" s="399"/>
      <c r="I37" s="399">
        <v>8916628500</v>
      </c>
      <c r="J37" s="399"/>
      <c r="K37" s="399">
        <v>1000000</v>
      </c>
      <c r="L37" s="399"/>
      <c r="M37" s="399">
        <v>49672678500</v>
      </c>
      <c r="N37" s="399"/>
      <c r="O37" s="399">
        <v>33040703293</v>
      </c>
      <c r="P37" s="399"/>
      <c r="Q37" s="399">
        <f t="shared" si="0"/>
        <v>16631975207</v>
      </c>
    </row>
    <row r="38" spans="1:17" ht="18.75">
      <c r="A38" s="211" t="s">
        <v>47</v>
      </c>
      <c r="C38" s="399">
        <v>7200000</v>
      </c>
      <c r="D38" s="399"/>
      <c r="E38" s="399">
        <v>45734252400</v>
      </c>
      <c r="F38" s="399"/>
      <c r="G38" s="399">
        <v>31835188472</v>
      </c>
      <c r="H38" s="399"/>
      <c r="I38" s="399">
        <v>13899063928</v>
      </c>
      <c r="J38" s="399"/>
      <c r="K38" s="399">
        <v>7200000</v>
      </c>
      <c r="L38" s="399"/>
      <c r="M38" s="399">
        <v>45734252400</v>
      </c>
      <c r="N38" s="399"/>
      <c r="O38" s="399">
        <v>22444819440</v>
      </c>
      <c r="P38" s="399"/>
      <c r="Q38" s="399">
        <f t="shared" si="0"/>
        <v>23289432960</v>
      </c>
    </row>
    <row r="39" spans="1:17" ht="18.75">
      <c r="A39" s="212" t="s">
        <v>48</v>
      </c>
      <c r="C39" s="399">
        <v>0</v>
      </c>
      <c r="D39" s="399"/>
      <c r="E39" s="399">
        <v>0</v>
      </c>
      <c r="F39" s="399"/>
      <c r="G39" s="399">
        <v>-6548976512</v>
      </c>
      <c r="H39" s="399"/>
      <c r="I39" s="399">
        <v>6548976512</v>
      </c>
      <c r="J39" s="399"/>
      <c r="K39" s="399">
        <v>0</v>
      </c>
      <c r="L39" s="399"/>
      <c r="M39" s="399">
        <v>0</v>
      </c>
      <c r="N39" s="399"/>
      <c r="O39" s="399">
        <v>0</v>
      </c>
      <c r="P39" s="399"/>
      <c r="Q39" s="399">
        <f t="shared" si="0"/>
        <v>0</v>
      </c>
    </row>
    <row r="40" spans="1:17" ht="18.75">
      <c r="A40" s="213" t="s">
        <v>49</v>
      </c>
      <c r="C40" s="399">
        <v>9692307</v>
      </c>
      <c r="D40" s="399"/>
      <c r="E40" s="399">
        <v>85459237050</v>
      </c>
      <c r="F40" s="399"/>
      <c r="G40" s="399">
        <v>38708307000</v>
      </c>
      <c r="H40" s="399"/>
      <c r="I40" s="399">
        <v>46750930050</v>
      </c>
      <c r="J40" s="399"/>
      <c r="K40" s="399">
        <v>9692307</v>
      </c>
      <c r="L40" s="399"/>
      <c r="M40" s="399">
        <v>85459237050</v>
      </c>
      <c r="N40" s="399"/>
      <c r="O40" s="399">
        <v>35432143200</v>
      </c>
      <c r="P40" s="399"/>
      <c r="Q40" s="399">
        <f t="shared" si="0"/>
        <v>50027093850</v>
      </c>
    </row>
    <row r="41" spans="1:17" ht="18.75">
      <c r="A41" s="214" t="s">
        <v>50</v>
      </c>
      <c r="C41" s="399">
        <v>23863521</v>
      </c>
      <c r="D41" s="399"/>
      <c r="E41" s="399">
        <v>189060618409</v>
      </c>
      <c r="F41" s="399"/>
      <c r="G41" s="399">
        <v>180538907932</v>
      </c>
      <c r="H41" s="399"/>
      <c r="I41" s="399">
        <v>8521710477</v>
      </c>
      <c r="J41" s="399"/>
      <c r="K41" s="399">
        <v>23863521</v>
      </c>
      <c r="L41" s="399"/>
      <c r="M41" s="399">
        <v>189060618409</v>
      </c>
      <c r="N41" s="399"/>
      <c r="O41" s="399">
        <v>140414122082</v>
      </c>
      <c r="P41" s="399"/>
      <c r="Q41" s="399">
        <f t="shared" si="0"/>
        <v>48646496327</v>
      </c>
    </row>
    <row r="42" spans="1:17" ht="18.75">
      <c r="A42" s="215" t="s">
        <v>51</v>
      </c>
      <c r="C42" s="399">
        <v>15285975</v>
      </c>
      <c r="D42" s="399"/>
      <c r="E42" s="399">
        <v>140857867370</v>
      </c>
      <c r="F42" s="399"/>
      <c r="G42" s="399">
        <v>124903092749</v>
      </c>
      <c r="H42" s="399"/>
      <c r="I42" s="399">
        <v>15954774621</v>
      </c>
      <c r="J42" s="399"/>
      <c r="K42" s="399">
        <v>15285975</v>
      </c>
      <c r="L42" s="399"/>
      <c r="M42" s="399">
        <v>140857867370</v>
      </c>
      <c r="N42" s="399"/>
      <c r="O42" s="399">
        <v>85627201909</v>
      </c>
      <c r="P42" s="399"/>
      <c r="Q42" s="399">
        <f t="shared" si="0"/>
        <v>55230665461</v>
      </c>
    </row>
    <row r="43" spans="1:17" ht="18.75">
      <c r="A43" s="216" t="s">
        <v>52</v>
      </c>
      <c r="C43" s="399">
        <v>3032427</v>
      </c>
      <c r="D43" s="399"/>
      <c r="E43" s="399">
        <v>95465543160</v>
      </c>
      <c r="F43" s="399"/>
      <c r="G43" s="399">
        <v>75540464527</v>
      </c>
      <c r="H43" s="399"/>
      <c r="I43" s="399">
        <v>19925078633</v>
      </c>
      <c r="J43" s="399"/>
      <c r="K43" s="399">
        <v>3032427</v>
      </c>
      <c r="L43" s="399"/>
      <c r="M43" s="399">
        <v>95465543160</v>
      </c>
      <c r="N43" s="399"/>
      <c r="O43" s="399">
        <v>52871604480</v>
      </c>
      <c r="P43" s="399"/>
      <c r="Q43" s="399">
        <f t="shared" si="0"/>
        <v>42593938680</v>
      </c>
    </row>
    <row r="44" spans="1:17" ht="18.75">
      <c r="A44" s="217" t="s">
        <v>53</v>
      </c>
      <c r="C44" s="399">
        <v>46008</v>
      </c>
      <c r="D44" s="399"/>
      <c r="E44" s="399">
        <v>881299044</v>
      </c>
      <c r="F44" s="399"/>
      <c r="G44" s="399">
        <v>4031422580</v>
      </c>
      <c r="H44" s="399"/>
      <c r="I44" s="399">
        <v>-3150123536</v>
      </c>
      <c r="J44" s="399"/>
      <c r="K44" s="399">
        <v>46008</v>
      </c>
      <c r="L44" s="399"/>
      <c r="M44" s="399">
        <v>881299044</v>
      </c>
      <c r="N44" s="399"/>
      <c r="O44" s="399">
        <v>646682330</v>
      </c>
      <c r="P44" s="399"/>
      <c r="Q44" s="399">
        <f t="shared" si="0"/>
        <v>234616714</v>
      </c>
    </row>
    <row r="45" spans="1:17" ht="18.75">
      <c r="A45" s="218" t="s">
        <v>54</v>
      </c>
      <c r="C45" s="399">
        <v>26596133</v>
      </c>
      <c r="D45" s="399"/>
      <c r="E45" s="399">
        <v>154661633151</v>
      </c>
      <c r="F45" s="399"/>
      <c r="G45" s="399">
        <v>121482086210</v>
      </c>
      <c r="H45" s="399"/>
      <c r="I45" s="399">
        <v>33179546941</v>
      </c>
      <c r="J45" s="399"/>
      <c r="K45" s="399">
        <v>26596133</v>
      </c>
      <c r="L45" s="399"/>
      <c r="M45" s="399">
        <v>154661633151</v>
      </c>
      <c r="N45" s="399"/>
      <c r="O45" s="399">
        <v>78922378798</v>
      </c>
      <c r="P45" s="399"/>
      <c r="Q45" s="399">
        <f t="shared" si="0"/>
        <v>75739254353</v>
      </c>
    </row>
    <row r="46" spans="1:17" ht="18.75">
      <c r="A46" s="219" t="s">
        <v>55</v>
      </c>
      <c r="C46" s="399">
        <v>4323147</v>
      </c>
      <c r="D46" s="399"/>
      <c r="E46" s="399">
        <v>188785848416</v>
      </c>
      <c r="F46" s="399"/>
      <c r="G46" s="399">
        <v>167362871386</v>
      </c>
      <c r="H46" s="399"/>
      <c r="I46" s="399">
        <v>21422977030</v>
      </c>
      <c r="J46" s="399"/>
      <c r="K46" s="399">
        <v>4323147</v>
      </c>
      <c r="L46" s="399"/>
      <c r="M46" s="399">
        <v>188785848416</v>
      </c>
      <c r="N46" s="399"/>
      <c r="O46" s="399">
        <v>132618513137</v>
      </c>
      <c r="P46" s="399"/>
      <c r="Q46" s="399">
        <f t="shared" si="0"/>
        <v>56167335279</v>
      </c>
    </row>
    <row r="47" spans="1:17" ht="18.75">
      <c r="A47" s="220" t="s">
        <v>56</v>
      </c>
      <c r="C47" s="399">
        <v>900000</v>
      </c>
      <c r="D47" s="399"/>
      <c r="E47" s="399">
        <v>20800496250</v>
      </c>
      <c r="F47" s="399"/>
      <c r="G47" s="399">
        <v>18436824757</v>
      </c>
      <c r="H47" s="399"/>
      <c r="I47" s="399">
        <v>2363671493</v>
      </c>
      <c r="J47" s="399"/>
      <c r="K47" s="399">
        <v>900000</v>
      </c>
      <c r="L47" s="399"/>
      <c r="M47" s="399">
        <v>20800496250</v>
      </c>
      <c r="N47" s="399"/>
      <c r="O47" s="399">
        <v>18436824757</v>
      </c>
      <c r="P47" s="399"/>
      <c r="Q47" s="399">
        <f t="shared" si="0"/>
        <v>2363671493</v>
      </c>
    </row>
    <row r="48" spans="1:17" ht="18.75">
      <c r="A48" s="221" t="s">
        <v>57</v>
      </c>
      <c r="C48" s="399">
        <v>2199089</v>
      </c>
      <c r="D48" s="399"/>
      <c r="E48" s="399">
        <v>40331781557</v>
      </c>
      <c r="F48" s="399"/>
      <c r="G48" s="399">
        <v>33675437729</v>
      </c>
      <c r="H48" s="399"/>
      <c r="I48" s="399">
        <v>6656343828</v>
      </c>
      <c r="J48" s="399"/>
      <c r="K48" s="399">
        <v>2199089</v>
      </c>
      <c r="L48" s="399"/>
      <c r="M48" s="399">
        <v>40331781557</v>
      </c>
      <c r="N48" s="399"/>
      <c r="O48" s="399">
        <v>26469800622</v>
      </c>
      <c r="P48" s="399"/>
      <c r="Q48" s="399">
        <f t="shared" si="0"/>
        <v>13861980935</v>
      </c>
    </row>
    <row r="49" spans="1:17" ht="18.75">
      <c r="A49" s="222" t="s">
        <v>58</v>
      </c>
      <c r="C49" s="399">
        <v>4575912</v>
      </c>
      <c r="D49" s="399"/>
      <c r="E49" s="399">
        <v>24694812622</v>
      </c>
      <c r="F49" s="399"/>
      <c r="G49" s="399">
        <v>17767164874</v>
      </c>
      <c r="H49" s="399"/>
      <c r="I49" s="399">
        <v>6927647748</v>
      </c>
      <c r="J49" s="399"/>
      <c r="K49" s="399">
        <v>4575912</v>
      </c>
      <c r="L49" s="399"/>
      <c r="M49" s="399">
        <v>24694812622</v>
      </c>
      <c r="N49" s="399"/>
      <c r="O49" s="399">
        <v>15224813736</v>
      </c>
      <c r="P49" s="399"/>
      <c r="Q49" s="399">
        <f t="shared" si="0"/>
        <v>9469998886</v>
      </c>
    </row>
    <row r="50" spans="1:17" ht="18.75">
      <c r="A50" s="223" t="s">
        <v>59</v>
      </c>
      <c r="C50" s="399">
        <v>0</v>
      </c>
      <c r="D50" s="399"/>
      <c r="E50" s="399">
        <v>0</v>
      </c>
      <c r="F50" s="399"/>
      <c r="G50" s="399">
        <v>13816959619</v>
      </c>
      <c r="H50" s="399"/>
      <c r="I50" s="399">
        <v>-13816959619</v>
      </c>
      <c r="J50" s="399"/>
      <c r="K50" s="399">
        <v>0</v>
      </c>
      <c r="L50" s="399"/>
      <c r="M50" s="399">
        <v>0</v>
      </c>
      <c r="N50" s="399"/>
      <c r="O50" s="399">
        <v>0</v>
      </c>
      <c r="P50" s="399"/>
      <c r="Q50" s="399">
        <f t="shared" si="0"/>
        <v>0</v>
      </c>
    </row>
    <row r="51" spans="1:17" ht="18.75">
      <c r="A51" s="224" t="s">
        <v>60</v>
      </c>
      <c r="C51" s="399">
        <v>11288342</v>
      </c>
      <c r="D51" s="399"/>
      <c r="E51" s="399">
        <v>220944962629</v>
      </c>
      <c r="F51" s="399"/>
      <c r="G51" s="399">
        <v>194014139353</v>
      </c>
      <c r="H51" s="399"/>
      <c r="I51" s="399">
        <v>26930823276</v>
      </c>
      <c r="J51" s="399"/>
      <c r="K51" s="399">
        <v>11288342</v>
      </c>
      <c r="L51" s="399"/>
      <c r="M51" s="399">
        <v>220944962629</v>
      </c>
      <c r="N51" s="399"/>
      <c r="O51" s="399">
        <v>116552953721</v>
      </c>
      <c r="P51" s="399"/>
      <c r="Q51" s="399">
        <f t="shared" si="0"/>
        <v>104392008908</v>
      </c>
    </row>
    <row r="52" spans="1:17" ht="18.75">
      <c r="A52" s="225" t="s">
        <v>159</v>
      </c>
      <c r="C52" s="399">
        <v>0</v>
      </c>
      <c r="D52" s="399"/>
      <c r="E52" s="399">
        <v>0</v>
      </c>
      <c r="F52" s="399"/>
      <c r="G52" s="399">
        <v>0</v>
      </c>
      <c r="H52" s="399"/>
      <c r="I52" s="399">
        <v>0</v>
      </c>
      <c r="J52" s="399"/>
      <c r="K52" s="399">
        <v>0</v>
      </c>
      <c r="L52" s="399"/>
      <c r="M52" s="399">
        <v>0</v>
      </c>
      <c r="N52" s="399"/>
      <c r="O52" s="399">
        <v>-7066511040</v>
      </c>
      <c r="P52" s="399"/>
      <c r="Q52" s="399">
        <f t="shared" si="0"/>
        <v>7066511040</v>
      </c>
    </row>
    <row r="53" spans="1:17" ht="18.75">
      <c r="A53" s="226" t="s">
        <v>61</v>
      </c>
      <c r="C53" s="399">
        <v>1800000</v>
      </c>
      <c r="D53" s="399"/>
      <c r="E53" s="399">
        <v>53768164500</v>
      </c>
      <c r="F53" s="399"/>
      <c r="G53" s="399">
        <v>40885276500</v>
      </c>
      <c r="H53" s="399"/>
      <c r="I53" s="399">
        <v>12882888000</v>
      </c>
      <c r="J53" s="399"/>
      <c r="K53" s="399">
        <v>1800000</v>
      </c>
      <c r="L53" s="399"/>
      <c r="M53" s="399">
        <v>53768164500</v>
      </c>
      <c r="N53" s="399"/>
      <c r="O53" s="399">
        <v>41759914459</v>
      </c>
      <c r="P53" s="399"/>
      <c r="Q53" s="399">
        <f t="shared" si="0"/>
        <v>12008250041</v>
      </c>
    </row>
    <row r="54" spans="1:17" ht="18.75">
      <c r="A54" s="227" t="s">
        <v>62</v>
      </c>
      <c r="C54" s="399">
        <v>634714</v>
      </c>
      <c r="D54" s="399"/>
      <c r="E54" s="399">
        <v>123789928024</v>
      </c>
      <c r="F54" s="399"/>
      <c r="G54" s="399">
        <v>109600144735</v>
      </c>
      <c r="H54" s="399"/>
      <c r="I54" s="399">
        <v>14189783289</v>
      </c>
      <c r="J54" s="399"/>
      <c r="K54" s="399">
        <v>634714</v>
      </c>
      <c r="L54" s="399"/>
      <c r="M54" s="399">
        <v>123789928024</v>
      </c>
      <c r="N54" s="399"/>
      <c r="O54" s="399">
        <v>67864587150</v>
      </c>
      <c r="P54" s="399"/>
      <c r="Q54" s="399">
        <f t="shared" si="0"/>
        <v>55925340874</v>
      </c>
    </row>
    <row r="55" spans="1:17" ht="18.75">
      <c r="A55" s="228" t="s">
        <v>63</v>
      </c>
      <c r="C55" s="399">
        <v>0</v>
      </c>
      <c r="D55" s="399"/>
      <c r="E55" s="399">
        <v>0</v>
      </c>
      <c r="F55" s="399"/>
      <c r="G55" s="399">
        <v>4251203294</v>
      </c>
      <c r="H55" s="399"/>
      <c r="I55" s="399">
        <v>-4251203294</v>
      </c>
      <c r="J55" s="399"/>
      <c r="K55" s="399">
        <v>0</v>
      </c>
      <c r="L55" s="399"/>
      <c r="M55" s="399">
        <v>0</v>
      </c>
      <c r="N55" s="399"/>
      <c r="O55" s="399">
        <v>0</v>
      </c>
      <c r="P55" s="399"/>
      <c r="Q55" s="399">
        <f t="shared" si="0"/>
        <v>0</v>
      </c>
    </row>
    <row r="56" spans="1:17" ht="18.75">
      <c r="A56" s="229" t="s">
        <v>64</v>
      </c>
      <c r="C56" s="399">
        <v>2097337</v>
      </c>
      <c r="D56" s="399"/>
      <c r="E56" s="399">
        <v>29563284240</v>
      </c>
      <c r="F56" s="399"/>
      <c r="G56" s="399">
        <v>24431902509</v>
      </c>
      <c r="H56" s="399"/>
      <c r="I56" s="399">
        <v>5131381731</v>
      </c>
      <c r="J56" s="399"/>
      <c r="K56" s="399">
        <v>2097337</v>
      </c>
      <c r="L56" s="399"/>
      <c r="M56" s="399">
        <v>29563284240</v>
      </c>
      <c r="N56" s="399"/>
      <c r="O56" s="399">
        <v>17800331287</v>
      </c>
      <c r="P56" s="399"/>
      <c r="Q56" s="399">
        <f t="shared" si="0"/>
        <v>11762952953</v>
      </c>
    </row>
    <row r="57" spans="1:17" ht="19.5" thickBot="1">
      <c r="A57" s="230" t="s">
        <v>65</v>
      </c>
      <c r="C57" s="420"/>
      <c r="D57" s="399"/>
      <c r="E57" s="400">
        <f>SUM(E9:E56)</f>
        <v>3771905402410</v>
      </c>
      <c r="F57" s="399"/>
      <c r="G57" s="400">
        <f>SUM(G9:G56)</f>
        <v>3362091302914</v>
      </c>
      <c r="H57" s="399"/>
      <c r="I57" s="400">
        <f>SUM(I9:I56)</f>
        <v>409814099496</v>
      </c>
      <c r="J57" s="399"/>
      <c r="K57" s="420"/>
      <c r="L57" s="399"/>
      <c r="M57" s="400">
        <f>SUM(M9:M56)</f>
        <v>3771905402410</v>
      </c>
      <c r="N57" s="399"/>
      <c r="O57" s="400">
        <f>SUM(O9:O56)</f>
        <v>2163526792952</v>
      </c>
      <c r="P57" s="399"/>
      <c r="Q57" s="400">
        <f>SUM(Q9:Q56)</f>
        <v>1608378609458</v>
      </c>
    </row>
    <row r="58" spans="1:17" ht="15.75" thickTop="1">
      <c r="C58" s="422"/>
      <c r="E58" s="231"/>
      <c r="G58" s="232"/>
      <c r="I58" s="233"/>
      <c r="K58" s="423"/>
      <c r="M58" s="234"/>
      <c r="O58" s="235"/>
      <c r="Q58" s="236"/>
    </row>
    <row r="59" spans="1:17">
      <c r="G59" s="408"/>
      <c r="I59" s="409"/>
    </row>
    <row r="60" spans="1:17">
      <c r="I60" s="409"/>
      <c r="Q60" s="424"/>
    </row>
    <row r="61" spans="1:17">
      <c r="I61" s="409"/>
      <c r="Q61" s="408"/>
    </row>
    <row r="62" spans="1:17">
      <c r="A62" s="375" t="s">
        <v>156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8"/>
    </row>
  </sheetData>
  <mergeCells count="7">
    <mergeCell ref="A62:Q6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69"/>
  <sheetViews>
    <sheetView rightToLeft="1" workbookViewId="0">
      <selection activeCell="V8" sqref="V8:W8"/>
    </sheetView>
  </sheetViews>
  <sheetFormatPr defaultRowHeight="18"/>
  <cols>
    <col min="1" max="1" width="20.7109375" bestFit="1" customWidth="1"/>
    <col min="2" max="2" width="1.42578125" customWidth="1"/>
    <col min="3" max="3" width="16.710937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style="407" bestFit="1" customWidth="1"/>
    <col min="12" max="12" width="1.42578125" customWidth="1"/>
    <col min="13" max="13" width="18.140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  <col min="18" max="18" width="1.42578125" customWidth="1"/>
    <col min="19" max="19" width="21.140625" bestFit="1" customWidth="1"/>
    <col min="20" max="20" width="1.42578125" customWidth="1"/>
    <col min="21" max="21" width="10.5703125" style="425" bestFit="1" customWidth="1"/>
    <col min="22" max="23" width="16.42578125" bestFit="1" customWidth="1"/>
  </cols>
  <sheetData>
    <row r="1" spans="1:23" ht="20.100000000000001" customHeight="1">
      <c r="A1" s="382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</row>
    <row r="2" spans="1:23" ht="20.100000000000001" customHeight="1">
      <c r="A2" s="383" t="s">
        <v>100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1:23" ht="20.100000000000001" customHeight="1">
      <c r="A3" s="384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</row>
    <row r="5" spans="1:23" ht="15.75">
      <c r="A5" s="385" t="s">
        <v>160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</row>
    <row r="7" spans="1:23" ht="15.75">
      <c r="C7" s="386" t="s">
        <v>116</v>
      </c>
      <c r="D7" s="324"/>
      <c r="E7" s="324"/>
      <c r="F7" s="324"/>
      <c r="G7" s="324"/>
      <c r="H7" s="324"/>
      <c r="I7" s="324"/>
      <c r="J7" s="324"/>
      <c r="K7" s="324"/>
      <c r="M7" s="387" t="s">
        <v>7</v>
      </c>
      <c r="N7" s="324"/>
      <c r="O7" s="324"/>
      <c r="P7" s="324"/>
      <c r="Q7" s="324"/>
      <c r="R7" s="324"/>
      <c r="S7" s="324"/>
      <c r="T7" s="324"/>
      <c r="U7" s="324"/>
    </row>
    <row r="8" spans="1:23" ht="63">
      <c r="A8" s="237" t="s">
        <v>161</v>
      </c>
      <c r="C8" s="238" t="s">
        <v>114</v>
      </c>
      <c r="E8" s="239" t="s">
        <v>162</v>
      </c>
      <c r="G8" s="240" t="s">
        <v>163</v>
      </c>
      <c r="I8" s="241" t="s">
        <v>164</v>
      </c>
      <c r="K8" s="411" t="s">
        <v>165</v>
      </c>
      <c r="M8" s="242" t="s">
        <v>114</v>
      </c>
      <c r="O8" s="243" t="s">
        <v>162</v>
      </c>
      <c r="Q8" s="244" t="s">
        <v>163</v>
      </c>
      <c r="S8" s="245" t="s">
        <v>164</v>
      </c>
      <c r="U8" s="411" t="s">
        <v>165</v>
      </c>
      <c r="V8" s="409"/>
      <c r="W8" s="409"/>
    </row>
    <row r="9" spans="1:23" ht="18.75">
      <c r="A9" s="246" t="s">
        <v>17</v>
      </c>
      <c r="C9" s="399">
        <v>9627821000</v>
      </c>
      <c r="D9" s="399"/>
      <c r="E9" s="399">
        <v>-5369283022</v>
      </c>
      <c r="F9" s="399"/>
      <c r="G9" s="399">
        <v>4214625240</v>
      </c>
      <c r="H9" s="399"/>
      <c r="I9" s="399">
        <v>8473163218</v>
      </c>
      <c r="K9" s="403">
        <v>1.1604192824833189E-2</v>
      </c>
      <c r="M9" s="399">
        <v>9627821000</v>
      </c>
      <c r="N9" s="399"/>
      <c r="O9" s="399">
        <v>13547201122</v>
      </c>
      <c r="P9" s="399"/>
      <c r="Q9" s="399">
        <v>4214625240</v>
      </c>
      <c r="R9" s="399"/>
      <c r="S9" s="399">
        <v>27389647362</v>
      </c>
      <c r="U9" s="403">
        <v>1.2409615851692431E-2</v>
      </c>
      <c r="V9" s="410"/>
      <c r="W9" s="410"/>
    </row>
    <row r="10" spans="1:23" ht="18.75">
      <c r="A10" s="247" t="s">
        <v>166</v>
      </c>
      <c r="C10" s="399">
        <v>0</v>
      </c>
      <c r="D10" s="399"/>
      <c r="E10" s="399">
        <v>86324982323</v>
      </c>
      <c r="F10" s="399"/>
      <c r="G10" s="399">
        <v>0</v>
      </c>
      <c r="H10" s="399"/>
      <c r="I10" s="399">
        <v>86324982323</v>
      </c>
      <c r="K10" s="403">
        <v>0.11822405808829169</v>
      </c>
      <c r="M10" s="399">
        <v>0</v>
      </c>
      <c r="N10" s="399"/>
      <c r="O10" s="399">
        <v>134442693988</v>
      </c>
      <c r="P10" s="399"/>
      <c r="Q10" s="399">
        <v>20253813562</v>
      </c>
      <c r="R10" s="399"/>
      <c r="S10" s="399">
        <v>154696507550</v>
      </c>
      <c r="U10" s="403">
        <v>7.0089410313377579E-2</v>
      </c>
      <c r="V10" s="410"/>
      <c r="W10" s="410"/>
    </row>
    <row r="11" spans="1:23" ht="18.75">
      <c r="A11" s="248" t="s">
        <v>19</v>
      </c>
      <c r="C11" s="399">
        <v>0</v>
      </c>
      <c r="D11" s="399"/>
      <c r="E11" s="399">
        <v>-18014030976</v>
      </c>
      <c r="F11" s="399"/>
      <c r="G11" s="399">
        <v>33875090844</v>
      </c>
      <c r="H11" s="399"/>
      <c r="I11" s="399">
        <v>15861059868</v>
      </c>
      <c r="K11" s="403">
        <v>2.1722088006459934E-2</v>
      </c>
      <c r="M11" s="399">
        <v>0</v>
      </c>
      <c r="N11" s="399"/>
      <c r="O11" s="399">
        <v>0</v>
      </c>
      <c r="P11" s="399"/>
      <c r="Q11" s="399">
        <v>35076944130</v>
      </c>
      <c r="R11" s="399"/>
      <c r="S11" s="399">
        <v>35076944130</v>
      </c>
      <c r="U11" s="403">
        <v>1.5892552253465475E-2</v>
      </c>
      <c r="V11" s="410"/>
      <c r="W11" s="410"/>
    </row>
    <row r="12" spans="1:23" ht="18.75">
      <c r="A12" s="249" t="s">
        <v>20</v>
      </c>
      <c r="C12" s="399">
        <v>0</v>
      </c>
      <c r="D12" s="399"/>
      <c r="E12" s="399">
        <v>-24081021198</v>
      </c>
      <c r="F12" s="399"/>
      <c r="G12" s="399">
        <v>48509573244</v>
      </c>
      <c r="H12" s="399"/>
      <c r="I12" s="399">
        <v>24428552046</v>
      </c>
      <c r="K12" s="403">
        <v>3.3455466521765911E-2</v>
      </c>
      <c r="M12" s="399">
        <v>0</v>
      </c>
      <c r="N12" s="399"/>
      <c r="O12" s="399">
        <v>0</v>
      </c>
      <c r="P12" s="399"/>
      <c r="Q12" s="399">
        <v>49230303292</v>
      </c>
      <c r="R12" s="399"/>
      <c r="S12" s="399">
        <v>49230303292</v>
      </c>
      <c r="U12" s="403">
        <v>2.2305112002413859E-2</v>
      </c>
      <c r="V12" s="410"/>
      <c r="W12" s="410"/>
    </row>
    <row r="13" spans="1:23" ht="18.75">
      <c r="A13" s="250" t="s">
        <v>22</v>
      </c>
      <c r="C13" s="399">
        <v>0</v>
      </c>
      <c r="D13" s="399"/>
      <c r="E13" s="399">
        <v>-200102265</v>
      </c>
      <c r="F13" s="399"/>
      <c r="G13" s="399">
        <v>2794245000</v>
      </c>
      <c r="H13" s="399"/>
      <c r="I13" s="399">
        <v>2594142735</v>
      </c>
      <c r="K13" s="403">
        <v>3.5527384210103322E-3</v>
      </c>
      <c r="M13" s="399">
        <v>0</v>
      </c>
      <c r="N13" s="399"/>
      <c r="O13" s="399">
        <v>0</v>
      </c>
      <c r="P13" s="399"/>
      <c r="Q13" s="399">
        <v>2794245000</v>
      </c>
      <c r="R13" s="399"/>
      <c r="S13" s="399">
        <v>2794245000</v>
      </c>
      <c r="U13" s="403">
        <v>1.266007794376375E-3</v>
      </c>
      <c r="V13" s="410"/>
      <c r="W13" s="410"/>
    </row>
    <row r="14" spans="1:23" ht="18.75">
      <c r="A14" s="251" t="s">
        <v>167</v>
      </c>
      <c r="C14" s="399">
        <v>0</v>
      </c>
      <c r="D14" s="399"/>
      <c r="E14" s="399">
        <v>5234516254</v>
      </c>
      <c r="F14" s="399"/>
      <c r="G14" s="399">
        <v>937021782</v>
      </c>
      <c r="H14" s="399"/>
      <c r="I14" s="399">
        <v>6171538036</v>
      </c>
      <c r="K14" s="403">
        <v>8.4520639521494367E-3</v>
      </c>
      <c r="M14" s="399">
        <v>0</v>
      </c>
      <c r="N14" s="399"/>
      <c r="O14" s="399">
        <v>5234516254</v>
      </c>
      <c r="P14" s="399"/>
      <c r="Q14" s="399">
        <v>937021782</v>
      </c>
      <c r="R14" s="399"/>
      <c r="S14" s="399">
        <v>6171538036</v>
      </c>
      <c r="U14" s="403">
        <v>2.7961811712524367E-3</v>
      </c>
      <c r="V14" s="410"/>
      <c r="W14" s="410"/>
    </row>
    <row r="15" spans="1:23" ht="30">
      <c r="A15" s="252" t="s">
        <v>24</v>
      </c>
      <c r="C15" s="399">
        <v>0</v>
      </c>
      <c r="D15" s="399"/>
      <c r="E15" s="399">
        <v>5896389095</v>
      </c>
      <c r="F15" s="399"/>
      <c r="G15" s="399">
        <v>0</v>
      </c>
      <c r="H15" s="399"/>
      <c r="I15" s="399">
        <v>5896389095</v>
      </c>
      <c r="K15" s="403">
        <v>8.075241119310593E-3</v>
      </c>
      <c r="M15" s="399">
        <v>0</v>
      </c>
      <c r="N15" s="399"/>
      <c r="O15" s="399">
        <v>5896389095</v>
      </c>
      <c r="P15" s="399"/>
      <c r="Q15" s="399">
        <v>0</v>
      </c>
      <c r="R15" s="399"/>
      <c r="S15" s="399">
        <v>5896389095</v>
      </c>
      <c r="U15" s="403">
        <v>2.6715175487281393E-3</v>
      </c>
      <c r="V15" s="410"/>
      <c r="W15" s="410"/>
    </row>
    <row r="16" spans="1:23" ht="18.75">
      <c r="A16" s="253" t="s">
        <v>25</v>
      </c>
      <c r="C16" s="399">
        <v>0</v>
      </c>
      <c r="D16" s="399"/>
      <c r="E16" s="399">
        <v>17859950672</v>
      </c>
      <c r="F16" s="399"/>
      <c r="G16" s="399">
        <v>0</v>
      </c>
      <c r="H16" s="399"/>
      <c r="I16" s="399">
        <v>17859950672</v>
      </c>
      <c r="K16" s="403">
        <v>2.4459615152889302E-2</v>
      </c>
      <c r="M16" s="399">
        <v>7436829450</v>
      </c>
      <c r="N16" s="399"/>
      <c r="O16" s="399">
        <v>44486324018</v>
      </c>
      <c r="P16" s="399"/>
      <c r="Q16" s="399">
        <v>0</v>
      </c>
      <c r="R16" s="399"/>
      <c r="S16" s="399">
        <v>51923153468</v>
      </c>
      <c r="U16" s="403">
        <v>2.3525180146726114E-2</v>
      </c>
      <c r="V16" s="410"/>
      <c r="W16" s="410"/>
    </row>
    <row r="17" spans="1:23" ht="18.75">
      <c r="A17" s="254" t="s">
        <v>26</v>
      </c>
      <c r="C17" s="399">
        <v>0</v>
      </c>
      <c r="D17" s="399"/>
      <c r="E17" s="399">
        <v>6212812500</v>
      </c>
      <c r="F17" s="399"/>
      <c r="G17" s="399">
        <v>0</v>
      </c>
      <c r="H17" s="399"/>
      <c r="I17" s="399">
        <v>6212812500</v>
      </c>
      <c r="K17" s="403">
        <v>8.5085902843673924E-3</v>
      </c>
      <c r="M17" s="399">
        <v>0</v>
      </c>
      <c r="N17" s="399"/>
      <c r="O17" s="399">
        <v>17654328000</v>
      </c>
      <c r="P17" s="399"/>
      <c r="Q17" s="399">
        <v>0</v>
      </c>
      <c r="R17" s="399"/>
      <c r="S17" s="399">
        <v>17654328000</v>
      </c>
      <c r="U17" s="403">
        <v>7.9987677717870409E-3</v>
      </c>
      <c r="V17" s="410"/>
      <c r="W17" s="410"/>
    </row>
    <row r="18" spans="1:23" ht="18.75">
      <c r="A18" s="255" t="s">
        <v>27</v>
      </c>
      <c r="C18" s="399">
        <v>0</v>
      </c>
      <c r="D18" s="399"/>
      <c r="E18" s="399">
        <v>13783618556</v>
      </c>
      <c r="F18" s="399"/>
      <c r="G18" s="399">
        <v>0</v>
      </c>
      <c r="H18" s="399"/>
      <c r="I18" s="399">
        <v>13783618556</v>
      </c>
      <c r="K18" s="403">
        <v>1.8876984124180103E-2</v>
      </c>
      <c r="M18" s="399">
        <v>0</v>
      </c>
      <c r="N18" s="399"/>
      <c r="O18" s="399">
        <v>20579009391</v>
      </c>
      <c r="P18" s="399"/>
      <c r="Q18" s="399">
        <v>0</v>
      </c>
      <c r="R18" s="399"/>
      <c r="S18" s="399">
        <v>20579009391</v>
      </c>
      <c r="U18" s="403">
        <v>9.3238732786676253E-3</v>
      </c>
      <c r="V18" s="410"/>
      <c r="W18" s="410"/>
    </row>
    <row r="19" spans="1:23" ht="18.75">
      <c r="A19" s="256" t="s">
        <v>29</v>
      </c>
      <c r="C19" s="399">
        <v>0</v>
      </c>
      <c r="D19" s="399"/>
      <c r="E19" s="399">
        <v>1190625685</v>
      </c>
      <c r="F19" s="399"/>
      <c r="G19" s="399">
        <v>0</v>
      </c>
      <c r="H19" s="399"/>
      <c r="I19" s="399">
        <v>1190625685</v>
      </c>
      <c r="K19" s="403">
        <v>1.6305893885755077E-3</v>
      </c>
      <c r="M19" s="399">
        <v>0</v>
      </c>
      <c r="N19" s="399"/>
      <c r="O19" s="399">
        <v>1190625685</v>
      </c>
      <c r="P19" s="399"/>
      <c r="Q19" s="399">
        <v>0</v>
      </c>
      <c r="R19" s="399"/>
      <c r="S19" s="399">
        <v>1190625685</v>
      </c>
      <c r="U19" s="403">
        <v>5.3944496541810422E-4</v>
      </c>
      <c r="V19" s="410"/>
      <c r="W19" s="410"/>
    </row>
    <row r="20" spans="1:23" ht="18.75">
      <c r="A20" s="257" t="s">
        <v>30</v>
      </c>
      <c r="C20" s="399">
        <v>0</v>
      </c>
      <c r="D20" s="399"/>
      <c r="E20" s="399">
        <v>25169346000</v>
      </c>
      <c r="F20" s="399"/>
      <c r="G20" s="399">
        <v>0</v>
      </c>
      <c r="H20" s="399"/>
      <c r="I20" s="399">
        <v>25169346000</v>
      </c>
      <c r="K20" s="403">
        <v>3.4470000960029182E-2</v>
      </c>
      <c r="M20" s="399">
        <v>0</v>
      </c>
      <c r="N20" s="399"/>
      <c r="O20" s="399">
        <v>211895087868</v>
      </c>
      <c r="P20" s="399"/>
      <c r="Q20" s="399">
        <v>0</v>
      </c>
      <c r="R20" s="399"/>
      <c r="S20" s="399">
        <v>211895087868</v>
      </c>
      <c r="U20" s="403">
        <v>9.6004764374976015E-2</v>
      </c>
      <c r="V20" s="410"/>
      <c r="W20" s="410"/>
    </row>
    <row r="21" spans="1:23" ht="18.75">
      <c r="A21" s="258" t="s">
        <v>31</v>
      </c>
      <c r="C21" s="399">
        <v>0</v>
      </c>
      <c r="D21" s="399"/>
      <c r="E21" s="399">
        <v>15304534697</v>
      </c>
      <c r="F21" s="399"/>
      <c r="G21" s="399">
        <v>27470753985</v>
      </c>
      <c r="H21" s="399"/>
      <c r="I21" s="399">
        <v>42775288682</v>
      </c>
      <c r="K21" s="403">
        <v>5.8581746300999056E-2</v>
      </c>
      <c r="M21" s="399">
        <v>0</v>
      </c>
      <c r="N21" s="399"/>
      <c r="O21" s="399">
        <v>135862156716</v>
      </c>
      <c r="P21" s="399"/>
      <c r="Q21" s="399">
        <v>69160451915</v>
      </c>
      <c r="R21" s="399"/>
      <c r="S21" s="399">
        <v>205022608631</v>
      </c>
      <c r="U21" s="403">
        <v>9.2891002954366225E-2</v>
      </c>
      <c r="V21" s="410"/>
      <c r="W21" s="410"/>
    </row>
    <row r="22" spans="1:23" ht="18.75">
      <c r="A22" s="259" t="s">
        <v>32</v>
      </c>
      <c r="C22" s="399">
        <v>0</v>
      </c>
      <c r="D22" s="399"/>
      <c r="E22" s="399">
        <v>6227651790</v>
      </c>
      <c r="F22" s="399"/>
      <c r="G22" s="399">
        <v>16885105590</v>
      </c>
      <c r="H22" s="399"/>
      <c r="I22" s="399">
        <v>23112757380</v>
      </c>
      <c r="K22" s="403">
        <v>3.1653455321307179E-2</v>
      </c>
      <c r="M22" s="399">
        <v>0</v>
      </c>
      <c r="N22" s="399"/>
      <c r="O22" s="399">
        <v>16951947199</v>
      </c>
      <c r="P22" s="399"/>
      <c r="Q22" s="399">
        <v>16885105590</v>
      </c>
      <c r="R22" s="399"/>
      <c r="S22" s="399">
        <v>33837052789</v>
      </c>
      <c r="U22" s="403">
        <v>1.533078615855047E-2</v>
      </c>
      <c r="V22" s="410"/>
      <c r="W22" s="410"/>
    </row>
    <row r="23" spans="1:23" ht="18.75">
      <c r="A23" s="260" t="s">
        <v>34</v>
      </c>
      <c r="C23" s="399">
        <v>0</v>
      </c>
      <c r="D23" s="399"/>
      <c r="E23" s="399">
        <v>0</v>
      </c>
      <c r="F23" s="399"/>
      <c r="G23" s="399">
        <v>4400221684</v>
      </c>
      <c r="H23" s="399"/>
      <c r="I23" s="399">
        <v>4400221684</v>
      </c>
      <c r="K23" s="403">
        <v>6.0262052765225295E-3</v>
      </c>
      <c r="M23" s="399">
        <v>0</v>
      </c>
      <c r="N23" s="399"/>
      <c r="O23" s="399">
        <v>0</v>
      </c>
      <c r="P23" s="399"/>
      <c r="Q23" s="399">
        <v>4400221684</v>
      </c>
      <c r="R23" s="399"/>
      <c r="S23" s="399">
        <v>4400221684</v>
      </c>
      <c r="U23" s="403">
        <v>1.9936386927158997E-3</v>
      </c>
      <c r="V23" s="410"/>
      <c r="W23" s="410"/>
    </row>
    <row r="24" spans="1:23" ht="18.75">
      <c r="A24" s="261" t="s">
        <v>35</v>
      </c>
      <c r="C24" s="399">
        <v>0</v>
      </c>
      <c r="D24" s="399"/>
      <c r="E24" s="399">
        <v>16060120312</v>
      </c>
      <c r="F24" s="399"/>
      <c r="G24" s="399">
        <v>0</v>
      </c>
      <c r="H24" s="399"/>
      <c r="I24" s="399">
        <v>16060120312</v>
      </c>
      <c r="K24" s="403">
        <v>2.1994705884404948E-2</v>
      </c>
      <c r="M24" s="399">
        <v>0</v>
      </c>
      <c r="N24" s="399"/>
      <c r="O24" s="399">
        <v>42696698590</v>
      </c>
      <c r="P24" s="399"/>
      <c r="Q24" s="399">
        <v>0</v>
      </c>
      <c r="R24" s="399"/>
      <c r="S24" s="399">
        <v>42696698590</v>
      </c>
      <c r="U24" s="403">
        <v>1.9344886797356273E-2</v>
      </c>
      <c r="V24" s="410"/>
      <c r="W24" s="410"/>
    </row>
    <row r="25" spans="1:23" ht="18.75">
      <c r="A25" s="262" t="s">
        <v>36</v>
      </c>
      <c r="C25" s="399">
        <v>0</v>
      </c>
      <c r="D25" s="399"/>
      <c r="E25" s="399">
        <v>6282628243</v>
      </c>
      <c r="F25" s="399"/>
      <c r="G25" s="399">
        <v>1945483669</v>
      </c>
      <c r="H25" s="399"/>
      <c r="I25" s="399">
        <v>8228111912</v>
      </c>
      <c r="K25" s="403">
        <v>1.1268589398622735E-2</v>
      </c>
      <c r="M25" s="399">
        <v>0</v>
      </c>
      <c r="N25" s="399"/>
      <c r="O25" s="399">
        <v>19413697393</v>
      </c>
      <c r="P25" s="399"/>
      <c r="Q25" s="399">
        <v>3832271409</v>
      </c>
      <c r="R25" s="399"/>
      <c r="S25" s="399">
        <v>23245968802</v>
      </c>
      <c r="U25" s="403">
        <v>1.0532210916065715E-2</v>
      </c>
      <c r="V25" s="410"/>
      <c r="W25" s="410"/>
    </row>
    <row r="26" spans="1:23" ht="30">
      <c r="A26" s="263" t="s">
        <v>37</v>
      </c>
      <c r="C26" s="399">
        <v>0</v>
      </c>
      <c r="D26" s="399"/>
      <c r="E26" s="399">
        <v>0</v>
      </c>
      <c r="F26" s="399"/>
      <c r="G26" s="399">
        <v>1705128147</v>
      </c>
      <c r="H26" s="399"/>
      <c r="I26" s="399">
        <v>1705128147</v>
      </c>
      <c r="K26" s="403">
        <v>2.3352123994029392E-3</v>
      </c>
      <c r="M26" s="399">
        <v>0</v>
      </c>
      <c r="N26" s="399"/>
      <c r="O26" s="399">
        <v>0</v>
      </c>
      <c r="P26" s="399"/>
      <c r="Q26" s="399">
        <v>1705128147</v>
      </c>
      <c r="R26" s="399"/>
      <c r="S26" s="399">
        <v>1705128147</v>
      </c>
      <c r="U26" s="403">
        <v>7.7255413341083029E-4</v>
      </c>
      <c r="V26" s="410"/>
      <c r="W26" s="410"/>
    </row>
    <row r="27" spans="1:23" ht="30">
      <c r="A27" s="264" t="s">
        <v>38</v>
      </c>
      <c r="C27" s="399">
        <v>0</v>
      </c>
      <c r="D27" s="399"/>
      <c r="E27" s="399">
        <v>44135818897</v>
      </c>
      <c r="F27" s="399"/>
      <c r="G27" s="399">
        <v>0</v>
      </c>
      <c r="H27" s="399"/>
      <c r="I27" s="399">
        <v>44135818897</v>
      </c>
      <c r="K27" s="403">
        <v>6.0445023869561965E-2</v>
      </c>
      <c r="M27" s="399">
        <v>0</v>
      </c>
      <c r="N27" s="399"/>
      <c r="O27" s="399">
        <v>97897353163</v>
      </c>
      <c r="P27" s="399"/>
      <c r="Q27" s="399">
        <v>0</v>
      </c>
      <c r="R27" s="399"/>
      <c r="S27" s="399">
        <v>97897353163</v>
      </c>
      <c r="U27" s="403">
        <v>4.4355026904646752E-2</v>
      </c>
      <c r="V27" s="410"/>
      <c r="W27" s="410"/>
    </row>
    <row r="28" spans="1:23" ht="18.75">
      <c r="A28" s="265" t="s">
        <v>40</v>
      </c>
      <c r="C28" s="399">
        <v>0</v>
      </c>
      <c r="D28" s="399"/>
      <c r="E28" s="399">
        <v>-26214490171</v>
      </c>
      <c r="F28" s="399"/>
      <c r="G28" s="399">
        <v>44250959203</v>
      </c>
      <c r="H28" s="399"/>
      <c r="I28" s="399">
        <v>18036469032</v>
      </c>
      <c r="K28" s="403">
        <v>2.4701361125894036E-2</v>
      </c>
      <c r="M28" s="399">
        <v>0</v>
      </c>
      <c r="N28" s="399"/>
      <c r="O28" s="399">
        <v>25844902379</v>
      </c>
      <c r="P28" s="399"/>
      <c r="Q28" s="399">
        <v>47985640803</v>
      </c>
      <c r="R28" s="399"/>
      <c r="S28" s="399">
        <v>73830543182</v>
      </c>
      <c r="U28" s="403">
        <v>3.3450911831801981E-2</v>
      </c>
      <c r="V28" s="410"/>
      <c r="W28" s="410"/>
    </row>
    <row r="29" spans="1:23" ht="18.75">
      <c r="A29" s="266" t="s">
        <v>41</v>
      </c>
      <c r="C29" s="399">
        <v>0</v>
      </c>
      <c r="D29" s="399"/>
      <c r="E29" s="399">
        <v>-10911935598</v>
      </c>
      <c r="F29" s="399"/>
      <c r="G29" s="399">
        <v>37356698958</v>
      </c>
      <c r="H29" s="399"/>
      <c r="I29" s="399">
        <v>26444763360</v>
      </c>
      <c r="K29" s="403">
        <v>3.6216714506882478E-2</v>
      </c>
      <c r="M29" s="399">
        <v>0</v>
      </c>
      <c r="N29" s="399"/>
      <c r="O29" s="399">
        <v>0</v>
      </c>
      <c r="P29" s="399"/>
      <c r="Q29" s="399">
        <v>49163704424</v>
      </c>
      <c r="R29" s="399"/>
      <c r="S29" s="399">
        <v>49163704424</v>
      </c>
      <c r="U29" s="403">
        <v>2.2274937595379171E-2</v>
      </c>
      <c r="V29" s="410"/>
      <c r="W29" s="410"/>
    </row>
    <row r="30" spans="1:23" ht="18.75">
      <c r="A30" s="267" t="s">
        <v>43</v>
      </c>
      <c r="C30" s="399">
        <v>0</v>
      </c>
      <c r="D30" s="399"/>
      <c r="E30" s="399">
        <v>-3973507377</v>
      </c>
      <c r="F30" s="399"/>
      <c r="G30" s="399">
        <v>34488513654</v>
      </c>
      <c r="H30" s="399"/>
      <c r="I30" s="399">
        <v>30515006277</v>
      </c>
      <c r="K30" s="403">
        <v>4.1791006236852023E-2</v>
      </c>
      <c r="M30" s="399">
        <v>0</v>
      </c>
      <c r="N30" s="399"/>
      <c r="O30" s="399">
        <v>180242276442</v>
      </c>
      <c r="P30" s="399"/>
      <c r="Q30" s="399">
        <v>35792105211</v>
      </c>
      <c r="R30" s="399"/>
      <c r="S30" s="399">
        <v>216034381653</v>
      </c>
      <c r="U30" s="403">
        <v>9.7880182670445348E-2</v>
      </c>
      <c r="V30" s="410"/>
      <c r="W30" s="410"/>
    </row>
    <row r="31" spans="1:23" ht="18.75">
      <c r="A31" s="268" t="s">
        <v>44</v>
      </c>
      <c r="C31" s="399">
        <v>0</v>
      </c>
      <c r="D31" s="399"/>
      <c r="E31" s="399">
        <v>-1172118615</v>
      </c>
      <c r="F31" s="399"/>
      <c r="G31" s="399">
        <v>0</v>
      </c>
      <c r="H31" s="399"/>
      <c r="I31" s="399">
        <v>-1172118615</v>
      </c>
      <c r="K31" s="403">
        <v>-1.6052435285492945E-3</v>
      </c>
      <c r="M31" s="399">
        <v>0</v>
      </c>
      <c r="N31" s="399"/>
      <c r="O31" s="399">
        <v>-1172118615</v>
      </c>
      <c r="P31" s="399"/>
      <c r="Q31" s="399">
        <v>0</v>
      </c>
      <c r="R31" s="399"/>
      <c r="S31" s="399">
        <v>-1172118615</v>
      </c>
      <c r="U31" s="403">
        <v>-5.3105983996522906E-4</v>
      </c>
      <c r="V31" s="410"/>
      <c r="W31" s="410"/>
    </row>
    <row r="32" spans="1:23" ht="18.75">
      <c r="A32" s="269" t="s">
        <v>45</v>
      </c>
      <c r="C32" s="399">
        <v>0</v>
      </c>
      <c r="D32" s="399"/>
      <c r="E32" s="399">
        <v>12992323839</v>
      </c>
      <c r="F32" s="399"/>
      <c r="G32" s="399">
        <v>0</v>
      </c>
      <c r="H32" s="399"/>
      <c r="I32" s="399">
        <v>12992323839</v>
      </c>
      <c r="K32" s="403">
        <v>1.7793287724017143E-2</v>
      </c>
      <c r="M32" s="399">
        <v>0</v>
      </c>
      <c r="N32" s="399"/>
      <c r="O32" s="399">
        <v>38488607573</v>
      </c>
      <c r="P32" s="399"/>
      <c r="Q32" s="399">
        <v>22208163479</v>
      </c>
      <c r="R32" s="399"/>
      <c r="S32" s="399">
        <v>60696771052</v>
      </c>
      <c r="U32" s="403">
        <v>2.7500303389756564E-2</v>
      </c>
      <c r="V32" s="410"/>
      <c r="W32" s="410"/>
    </row>
    <row r="33" spans="1:23" ht="18.75">
      <c r="A33" s="270" t="s">
        <v>46</v>
      </c>
      <c r="C33" s="399">
        <v>0</v>
      </c>
      <c r="D33" s="399"/>
      <c r="E33" s="399">
        <v>8916628500</v>
      </c>
      <c r="F33" s="399"/>
      <c r="G33" s="399">
        <v>0</v>
      </c>
      <c r="H33" s="399"/>
      <c r="I33" s="399">
        <v>8916628500</v>
      </c>
      <c r="K33" s="403">
        <v>1.2211528776124081E-2</v>
      </c>
      <c r="M33" s="399">
        <v>0</v>
      </c>
      <c r="N33" s="399"/>
      <c r="O33" s="399">
        <v>16631975207</v>
      </c>
      <c r="P33" s="399"/>
      <c r="Q33" s="399">
        <v>0</v>
      </c>
      <c r="R33" s="399"/>
      <c r="S33" s="399">
        <v>16631975207</v>
      </c>
      <c r="U33" s="403">
        <v>7.5355633625314253E-3</v>
      </c>
      <c r="V33" s="410"/>
      <c r="W33" s="410"/>
    </row>
    <row r="34" spans="1:23" ht="18.75">
      <c r="A34" s="271" t="s">
        <v>47</v>
      </c>
      <c r="C34" s="399">
        <v>0</v>
      </c>
      <c r="D34" s="399"/>
      <c r="E34" s="399">
        <v>20448040440</v>
      </c>
      <c r="F34" s="399"/>
      <c r="G34" s="399">
        <v>0</v>
      </c>
      <c r="H34" s="399"/>
      <c r="I34" s="399">
        <v>20448040440</v>
      </c>
      <c r="K34" s="403">
        <v>2.8004063895721229E-2</v>
      </c>
      <c r="M34" s="399">
        <v>2592000000</v>
      </c>
      <c r="N34" s="399"/>
      <c r="O34" s="399">
        <v>23289432960</v>
      </c>
      <c r="P34" s="399"/>
      <c r="Q34" s="399">
        <v>0</v>
      </c>
      <c r="R34" s="399"/>
      <c r="S34" s="399">
        <v>25881432960</v>
      </c>
      <c r="U34" s="403">
        <v>1.1726278782637033E-2</v>
      </c>
      <c r="V34" s="410"/>
      <c r="W34" s="410"/>
    </row>
    <row r="35" spans="1:23" ht="18.75">
      <c r="A35" s="272" t="s">
        <v>49</v>
      </c>
      <c r="C35" s="399">
        <v>0</v>
      </c>
      <c r="D35" s="399"/>
      <c r="E35" s="399">
        <v>46750930050</v>
      </c>
      <c r="F35" s="399"/>
      <c r="G35" s="399">
        <v>0</v>
      </c>
      <c r="H35" s="399"/>
      <c r="I35" s="399">
        <v>46750930050</v>
      </c>
      <c r="K35" s="403">
        <v>6.4026479023561317E-2</v>
      </c>
      <c r="M35" s="399">
        <v>0</v>
      </c>
      <c r="N35" s="399"/>
      <c r="O35" s="399">
        <v>50027093850</v>
      </c>
      <c r="P35" s="399"/>
      <c r="Q35" s="399">
        <v>0</v>
      </c>
      <c r="R35" s="399"/>
      <c r="S35" s="399">
        <v>50027093850</v>
      </c>
      <c r="U35" s="403">
        <v>2.2666119378973001E-2</v>
      </c>
      <c r="V35" s="410"/>
      <c r="W35" s="410"/>
    </row>
    <row r="36" spans="1:23" ht="18.75">
      <c r="A36" s="273" t="s">
        <v>50</v>
      </c>
      <c r="C36" s="399">
        <v>0</v>
      </c>
      <c r="D36" s="399"/>
      <c r="E36" s="399">
        <v>8521710477</v>
      </c>
      <c r="F36" s="399"/>
      <c r="G36" s="399">
        <v>0</v>
      </c>
      <c r="H36" s="399"/>
      <c r="I36" s="399">
        <v>8521710477</v>
      </c>
      <c r="K36" s="403">
        <v>1.1670679417863329E-2</v>
      </c>
      <c r="M36" s="399">
        <v>0</v>
      </c>
      <c r="N36" s="399"/>
      <c r="O36" s="399">
        <v>48646496327</v>
      </c>
      <c r="P36" s="399"/>
      <c r="Q36" s="399">
        <v>22495955348</v>
      </c>
      <c r="R36" s="399"/>
      <c r="S36" s="399">
        <v>71142451675</v>
      </c>
      <c r="U36" s="403">
        <v>3.2232999730372462E-2</v>
      </c>
      <c r="V36" s="410"/>
      <c r="W36" s="410"/>
    </row>
    <row r="37" spans="1:23" ht="18.75">
      <c r="A37" s="274" t="s">
        <v>51</v>
      </c>
      <c r="C37" s="399">
        <v>0</v>
      </c>
      <c r="D37" s="399"/>
      <c r="E37" s="399">
        <v>15954774621</v>
      </c>
      <c r="F37" s="399"/>
      <c r="G37" s="399">
        <v>0</v>
      </c>
      <c r="H37" s="399"/>
      <c r="I37" s="399">
        <v>15954774621</v>
      </c>
      <c r="K37" s="403">
        <v>2.1850432526253134E-2</v>
      </c>
      <c r="M37" s="399">
        <v>0</v>
      </c>
      <c r="N37" s="399"/>
      <c r="O37" s="399">
        <v>55230665461</v>
      </c>
      <c r="P37" s="399"/>
      <c r="Q37" s="399">
        <v>-13383</v>
      </c>
      <c r="R37" s="399"/>
      <c r="S37" s="399">
        <v>55230652078</v>
      </c>
      <c r="U37" s="403">
        <v>2.5023731283132917E-2</v>
      </c>
      <c r="V37" s="410"/>
      <c r="W37" s="410"/>
    </row>
    <row r="38" spans="1:23" ht="18.75">
      <c r="A38" s="275" t="s">
        <v>52</v>
      </c>
      <c r="C38" s="399">
        <v>0</v>
      </c>
      <c r="D38" s="399"/>
      <c r="E38" s="399">
        <v>19925078633</v>
      </c>
      <c r="F38" s="399"/>
      <c r="G38" s="399">
        <v>0</v>
      </c>
      <c r="H38" s="399"/>
      <c r="I38" s="399">
        <v>19925078633</v>
      </c>
      <c r="K38" s="403">
        <v>2.7287855616437824E-2</v>
      </c>
      <c r="M38" s="399">
        <v>0</v>
      </c>
      <c r="N38" s="399"/>
      <c r="O38" s="399">
        <v>42593938680</v>
      </c>
      <c r="P38" s="399"/>
      <c r="Q38" s="399">
        <v>0</v>
      </c>
      <c r="R38" s="399"/>
      <c r="S38" s="399">
        <v>42593938680</v>
      </c>
      <c r="U38" s="403">
        <v>1.9298328658392292E-2</v>
      </c>
      <c r="V38" s="410"/>
      <c r="W38" s="410"/>
    </row>
    <row r="39" spans="1:23" ht="18.75">
      <c r="A39" s="276" t="s">
        <v>53</v>
      </c>
      <c r="C39" s="399">
        <v>0</v>
      </c>
      <c r="D39" s="399"/>
      <c r="E39" s="399">
        <v>-3150123536</v>
      </c>
      <c r="F39" s="399"/>
      <c r="G39" s="399">
        <v>7565839490</v>
      </c>
      <c r="H39" s="399"/>
      <c r="I39" s="399">
        <v>4415715954</v>
      </c>
      <c r="K39" s="403">
        <v>6.0474250373289858E-3</v>
      </c>
      <c r="M39" s="399">
        <v>0</v>
      </c>
      <c r="N39" s="399"/>
      <c r="O39" s="399">
        <v>234616714</v>
      </c>
      <c r="P39" s="399"/>
      <c r="Q39" s="399">
        <v>7565839490</v>
      </c>
      <c r="R39" s="399"/>
      <c r="S39" s="399">
        <v>7800456204</v>
      </c>
      <c r="U39" s="403">
        <v>3.5342063254852566E-3</v>
      </c>
      <c r="V39" s="410"/>
      <c r="W39" s="410"/>
    </row>
    <row r="40" spans="1:23" ht="18.75">
      <c r="A40" s="277" t="s">
        <v>54</v>
      </c>
      <c r="C40" s="399">
        <v>0</v>
      </c>
      <c r="D40" s="399"/>
      <c r="E40" s="399">
        <v>33179546941</v>
      </c>
      <c r="F40" s="399"/>
      <c r="G40" s="399">
        <v>0</v>
      </c>
      <c r="H40" s="399"/>
      <c r="I40" s="399">
        <v>33179546941</v>
      </c>
      <c r="K40" s="403">
        <v>4.5440156248382588E-2</v>
      </c>
      <c r="M40" s="399">
        <v>0</v>
      </c>
      <c r="N40" s="399"/>
      <c r="O40" s="399">
        <v>75739254353</v>
      </c>
      <c r="P40" s="399"/>
      <c r="Q40" s="399">
        <v>15882046312</v>
      </c>
      <c r="R40" s="399"/>
      <c r="S40" s="399">
        <v>91621300665</v>
      </c>
      <c r="U40" s="403">
        <v>4.1511492647492022E-2</v>
      </c>
      <c r="V40" s="410"/>
      <c r="W40" s="410"/>
    </row>
    <row r="41" spans="1:23" ht="18.75">
      <c r="A41" s="278" t="s">
        <v>168</v>
      </c>
      <c r="C41" s="399">
        <v>0</v>
      </c>
      <c r="D41" s="399"/>
      <c r="E41" s="399">
        <v>21422977030</v>
      </c>
      <c r="F41" s="399"/>
      <c r="G41" s="399">
        <v>13910673405</v>
      </c>
      <c r="H41" s="399"/>
      <c r="I41" s="399">
        <v>35333650435</v>
      </c>
      <c r="K41" s="403">
        <v>4.8390250760420452E-2</v>
      </c>
      <c r="M41" s="399">
        <v>29580000000</v>
      </c>
      <c r="N41" s="399"/>
      <c r="O41" s="399">
        <v>56167335279</v>
      </c>
      <c r="P41" s="399"/>
      <c r="Q41" s="399">
        <v>12812013947</v>
      </c>
      <c r="R41" s="399"/>
      <c r="S41" s="399">
        <v>98559349226</v>
      </c>
      <c r="U41" s="403">
        <v>4.4654962012557649E-2</v>
      </c>
      <c r="V41" s="410"/>
      <c r="W41" s="410"/>
    </row>
    <row r="42" spans="1:23" ht="18.75">
      <c r="A42" s="279" t="s">
        <v>56</v>
      </c>
      <c r="C42" s="399">
        <v>0</v>
      </c>
      <c r="D42" s="399"/>
      <c r="E42" s="399">
        <v>2363671493</v>
      </c>
      <c r="F42" s="399"/>
      <c r="G42" s="399">
        <v>220055215</v>
      </c>
      <c r="H42" s="399"/>
      <c r="I42" s="399">
        <v>2583726708</v>
      </c>
      <c r="K42" s="403">
        <v>3.5384734313403704E-3</v>
      </c>
      <c r="M42" s="399">
        <v>0</v>
      </c>
      <c r="N42" s="399"/>
      <c r="O42" s="399">
        <v>2363671493</v>
      </c>
      <c r="P42" s="399"/>
      <c r="Q42" s="399">
        <v>220055215</v>
      </c>
      <c r="R42" s="399"/>
      <c r="S42" s="399">
        <v>2583726708</v>
      </c>
      <c r="U42" s="403">
        <v>1.1706268243716683E-3</v>
      </c>
      <c r="V42" s="410"/>
      <c r="W42" s="410"/>
    </row>
    <row r="43" spans="1:23" ht="18.75">
      <c r="A43" s="280" t="s">
        <v>169</v>
      </c>
      <c r="C43" s="399">
        <v>0</v>
      </c>
      <c r="D43" s="399"/>
      <c r="E43" s="399">
        <v>2614086488</v>
      </c>
      <c r="F43" s="399"/>
      <c r="G43" s="399">
        <v>1980215705</v>
      </c>
      <c r="H43" s="399"/>
      <c r="I43" s="399">
        <v>4594302193</v>
      </c>
      <c r="K43" s="403">
        <v>6.2920030184087485E-3</v>
      </c>
      <c r="M43" s="399">
        <v>0</v>
      </c>
      <c r="N43" s="399"/>
      <c r="O43" s="399">
        <v>2614086488</v>
      </c>
      <c r="P43" s="399"/>
      <c r="Q43" s="399">
        <v>1980215705</v>
      </c>
      <c r="R43" s="399"/>
      <c r="S43" s="399">
        <v>4594302193</v>
      </c>
      <c r="U43" s="403">
        <v>2.081572083356496E-3</v>
      </c>
      <c r="V43" s="410"/>
      <c r="W43" s="410"/>
    </row>
    <row r="44" spans="1:23" ht="18.75">
      <c r="A44" s="281" t="s">
        <v>57</v>
      </c>
      <c r="C44" s="399">
        <v>0</v>
      </c>
      <c r="D44" s="399"/>
      <c r="E44" s="399">
        <v>6656343828</v>
      </c>
      <c r="F44" s="399"/>
      <c r="G44" s="399">
        <v>0</v>
      </c>
      <c r="H44" s="399"/>
      <c r="I44" s="399">
        <v>6656343828</v>
      </c>
      <c r="K44" s="403">
        <v>9.1160166871814743E-3</v>
      </c>
      <c r="M44" s="399">
        <v>0</v>
      </c>
      <c r="N44" s="399"/>
      <c r="O44" s="399">
        <v>13861980935</v>
      </c>
      <c r="P44" s="399"/>
      <c r="Q44" s="399">
        <v>617631185</v>
      </c>
      <c r="R44" s="399"/>
      <c r="S44" s="399">
        <v>14479612120</v>
      </c>
      <c r="U44" s="403">
        <v>6.5603774198277629E-3</v>
      </c>
      <c r="V44" s="410"/>
      <c r="W44" s="410"/>
    </row>
    <row r="45" spans="1:23" ht="18.75">
      <c r="A45" s="282" t="s">
        <v>58</v>
      </c>
      <c r="C45" s="399">
        <v>0</v>
      </c>
      <c r="D45" s="399"/>
      <c r="E45" s="399">
        <v>6927647748</v>
      </c>
      <c r="F45" s="399"/>
      <c r="G45" s="399">
        <v>0</v>
      </c>
      <c r="H45" s="399"/>
      <c r="I45" s="399">
        <v>6927647748</v>
      </c>
      <c r="K45" s="403">
        <v>9.4875736749101061E-3</v>
      </c>
      <c r="M45" s="399">
        <v>0</v>
      </c>
      <c r="N45" s="399"/>
      <c r="O45" s="399">
        <v>9469998886</v>
      </c>
      <c r="P45" s="399"/>
      <c r="Q45" s="399">
        <v>0</v>
      </c>
      <c r="R45" s="399"/>
      <c r="S45" s="399">
        <v>9469998886</v>
      </c>
      <c r="U45" s="403">
        <v>4.2906375075956434E-3</v>
      </c>
      <c r="V45" s="410"/>
      <c r="W45" s="410"/>
    </row>
    <row r="46" spans="1:23" ht="18.75">
      <c r="A46" s="283" t="s">
        <v>170</v>
      </c>
      <c r="C46" s="399">
        <v>0</v>
      </c>
      <c r="D46" s="399"/>
      <c r="E46" s="399">
        <v>26930823276</v>
      </c>
      <c r="F46" s="399"/>
      <c r="G46" s="399">
        <v>0</v>
      </c>
      <c r="H46" s="399"/>
      <c r="I46" s="399">
        <v>26930823276</v>
      </c>
      <c r="K46" s="403">
        <v>3.6882384793712801E-2</v>
      </c>
      <c r="M46" s="399">
        <v>0</v>
      </c>
      <c r="N46" s="399"/>
      <c r="O46" s="399">
        <v>111458519948</v>
      </c>
      <c r="P46" s="399"/>
      <c r="Q46" s="399">
        <v>13123994842</v>
      </c>
      <c r="R46" s="399"/>
      <c r="S46" s="399">
        <v>124582514790</v>
      </c>
      <c r="U46" s="403">
        <v>5.6445456560591509E-2</v>
      </c>
      <c r="V46" s="410"/>
      <c r="W46" s="410"/>
    </row>
    <row r="47" spans="1:23" ht="18.75">
      <c r="A47" s="284" t="s">
        <v>59</v>
      </c>
      <c r="C47" s="399">
        <v>0</v>
      </c>
      <c r="D47" s="399"/>
      <c r="E47" s="399">
        <v>-13816959619</v>
      </c>
      <c r="F47" s="399"/>
      <c r="G47" s="399">
        <v>21754585949</v>
      </c>
      <c r="H47" s="399"/>
      <c r="I47" s="399">
        <v>7937626330</v>
      </c>
      <c r="K47" s="403">
        <v>1.0870762681535424E-2</v>
      </c>
      <c r="M47" s="399">
        <v>0</v>
      </c>
      <c r="N47" s="399"/>
      <c r="O47" s="399">
        <v>0</v>
      </c>
      <c r="P47" s="399"/>
      <c r="Q47" s="399">
        <v>28145861658</v>
      </c>
      <c r="R47" s="399"/>
      <c r="S47" s="399">
        <v>28145861658</v>
      </c>
      <c r="U47" s="403">
        <v>1.275223906223941E-2</v>
      </c>
      <c r="V47" s="410"/>
      <c r="W47" s="410"/>
    </row>
    <row r="48" spans="1:23" ht="18.75">
      <c r="A48" s="285" t="s">
        <v>171</v>
      </c>
      <c r="C48" s="399">
        <v>0</v>
      </c>
      <c r="D48" s="399"/>
      <c r="E48" s="399">
        <v>-1372214313</v>
      </c>
      <c r="F48" s="399"/>
      <c r="G48" s="399">
        <v>2052948295</v>
      </c>
      <c r="H48" s="399"/>
      <c r="I48" s="399">
        <v>680733982</v>
      </c>
      <c r="K48" s="403">
        <v>9.322809187439549E-4</v>
      </c>
      <c r="M48" s="399">
        <v>0</v>
      </c>
      <c r="N48" s="399"/>
      <c r="O48" s="399">
        <v>0</v>
      </c>
      <c r="P48" s="399"/>
      <c r="Q48" s="399">
        <v>21031213719</v>
      </c>
      <c r="R48" s="399"/>
      <c r="S48" s="399">
        <v>21031213719</v>
      </c>
      <c r="U48" s="403">
        <v>9.5287566027493463E-3</v>
      </c>
      <c r="V48" s="410"/>
      <c r="W48" s="410"/>
    </row>
    <row r="49" spans="1:23" ht="18.75">
      <c r="A49" s="286" t="s">
        <v>172</v>
      </c>
      <c r="C49" s="399">
        <v>0</v>
      </c>
      <c r="D49" s="399"/>
      <c r="E49" s="399">
        <v>6849458072</v>
      </c>
      <c r="F49" s="399"/>
      <c r="G49" s="399">
        <v>0</v>
      </c>
      <c r="H49" s="399"/>
      <c r="I49" s="399">
        <v>6849458072</v>
      </c>
      <c r="K49" s="403">
        <v>9.3804911068217506E-3</v>
      </c>
      <c r="M49" s="399">
        <v>0</v>
      </c>
      <c r="N49" s="399"/>
      <c r="O49" s="399">
        <v>9201230909</v>
      </c>
      <c r="P49" s="399"/>
      <c r="Q49" s="399">
        <v>0</v>
      </c>
      <c r="R49" s="399"/>
      <c r="S49" s="399">
        <v>9201230909</v>
      </c>
      <c r="U49" s="403">
        <v>4.1688649523040459E-3</v>
      </c>
      <c r="V49" s="410"/>
      <c r="W49" s="410"/>
    </row>
    <row r="50" spans="1:23" ht="18.75">
      <c r="A50" s="287" t="s">
        <v>61</v>
      </c>
      <c r="C50" s="399">
        <v>0</v>
      </c>
      <c r="D50" s="399"/>
      <c r="E50" s="399">
        <v>12882888000</v>
      </c>
      <c r="F50" s="399"/>
      <c r="G50" s="399">
        <v>0</v>
      </c>
      <c r="H50" s="399"/>
      <c r="I50" s="399">
        <v>12882888000</v>
      </c>
      <c r="K50" s="403">
        <v>1.7643412813664223E-2</v>
      </c>
      <c r="M50" s="399">
        <v>0</v>
      </c>
      <c r="N50" s="399"/>
      <c r="O50" s="399">
        <v>12008250041</v>
      </c>
      <c r="P50" s="399"/>
      <c r="Q50" s="399">
        <v>0</v>
      </c>
      <c r="R50" s="399"/>
      <c r="S50" s="399">
        <v>12008250041</v>
      </c>
      <c r="U50" s="403">
        <v>5.4406604104960104E-3</v>
      </c>
      <c r="V50" s="410"/>
      <c r="W50" s="410"/>
    </row>
    <row r="51" spans="1:23" ht="18.75">
      <c r="A51" s="288" t="s">
        <v>62</v>
      </c>
      <c r="C51" s="399">
        <v>0</v>
      </c>
      <c r="D51" s="399"/>
      <c r="E51" s="399">
        <v>14189783289</v>
      </c>
      <c r="F51" s="399"/>
      <c r="G51" s="399">
        <v>0</v>
      </c>
      <c r="H51" s="399"/>
      <c r="I51" s="399">
        <v>14189783289</v>
      </c>
      <c r="K51" s="403">
        <v>1.9433236111674735E-2</v>
      </c>
      <c r="M51" s="399">
        <v>0</v>
      </c>
      <c r="N51" s="399"/>
      <c r="O51" s="399">
        <v>55925340874</v>
      </c>
      <c r="P51" s="399"/>
      <c r="Q51" s="399">
        <v>0</v>
      </c>
      <c r="R51" s="399"/>
      <c r="S51" s="399">
        <v>55925340874</v>
      </c>
      <c r="U51" s="403">
        <v>2.5338478712367624E-2</v>
      </c>
      <c r="V51" s="410"/>
      <c r="W51" s="410"/>
    </row>
    <row r="52" spans="1:23" ht="30">
      <c r="A52" s="289" t="s">
        <v>155</v>
      </c>
      <c r="C52" s="399">
        <v>0</v>
      </c>
      <c r="D52" s="399"/>
      <c r="E52" s="399">
        <v>0</v>
      </c>
      <c r="F52" s="399"/>
      <c r="G52" s="399">
        <v>-1</v>
      </c>
      <c r="H52" s="399"/>
      <c r="I52" s="399">
        <v>-1</v>
      </c>
      <c r="K52" s="403">
        <v>-1.3695231079913313E-12</v>
      </c>
      <c r="M52" s="399">
        <v>0</v>
      </c>
      <c r="N52" s="399"/>
      <c r="O52" s="399">
        <v>0</v>
      </c>
      <c r="P52" s="399"/>
      <c r="Q52" s="399">
        <v>-4836523901</v>
      </c>
      <c r="R52" s="399"/>
      <c r="S52" s="399">
        <v>-4836523901</v>
      </c>
      <c r="U52" s="403">
        <v>-2.1913171380296397E-3</v>
      </c>
      <c r="V52" s="410"/>
      <c r="W52" s="410"/>
    </row>
    <row r="53" spans="1:23" ht="18.75">
      <c r="A53" s="290" t="s">
        <v>63</v>
      </c>
      <c r="C53" s="399">
        <v>0</v>
      </c>
      <c r="D53" s="399"/>
      <c r="E53" s="399">
        <v>-4251203294</v>
      </c>
      <c r="F53" s="399"/>
      <c r="G53" s="399">
        <v>4240348750</v>
      </c>
      <c r="H53" s="399"/>
      <c r="I53" s="399">
        <v>-10854544</v>
      </c>
      <c r="K53" s="403">
        <v>-1.4865548834708657E-5</v>
      </c>
      <c r="M53" s="399">
        <v>0</v>
      </c>
      <c r="N53" s="399"/>
      <c r="O53" s="399">
        <v>0</v>
      </c>
      <c r="P53" s="399"/>
      <c r="Q53" s="399">
        <v>11257888006</v>
      </c>
      <c r="R53" s="399"/>
      <c r="S53" s="399">
        <v>11257888006</v>
      </c>
      <c r="U53" s="403">
        <v>5.1006887240783493E-3</v>
      </c>
      <c r="V53" s="410"/>
      <c r="W53" s="410"/>
    </row>
    <row r="54" spans="1:23" ht="18.75">
      <c r="A54" s="291" t="s">
        <v>64</v>
      </c>
      <c r="C54" s="399">
        <v>0</v>
      </c>
      <c r="D54" s="399"/>
      <c r="E54" s="399">
        <v>5131381731</v>
      </c>
      <c r="F54" s="399"/>
      <c r="G54" s="399">
        <v>0</v>
      </c>
      <c r="H54" s="399"/>
      <c r="I54" s="399">
        <v>5131381731</v>
      </c>
      <c r="K54" s="403">
        <v>7.0275458565290574E-3</v>
      </c>
      <c r="M54" s="399">
        <v>0</v>
      </c>
      <c r="N54" s="399"/>
      <c r="O54" s="399">
        <v>11762952953</v>
      </c>
      <c r="P54" s="399"/>
      <c r="Q54" s="399">
        <v>28633552916</v>
      </c>
      <c r="R54" s="399"/>
      <c r="S54" s="399">
        <v>40396505869</v>
      </c>
      <c r="U54" s="403">
        <v>1.8302722665952693E-2</v>
      </c>
      <c r="V54" s="410"/>
      <c r="W54" s="410"/>
    </row>
    <row r="55" spans="1:23" ht="18.75">
      <c r="A55" s="292" t="s">
        <v>146</v>
      </c>
      <c r="C55" s="399">
        <v>0</v>
      </c>
      <c r="D55" s="399"/>
      <c r="E55" s="399">
        <v>0</v>
      </c>
      <c r="F55" s="399"/>
      <c r="G55" s="399">
        <v>0</v>
      </c>
      <c r="H55" s="399"/>
      <c r="I55" s="399">
        <v>0</v>
      </c>
      <c r="K55" s="407">
        <v>0</v>
      </c>
      <c r="L55" s="1"/>
      <c r="M55" s="399">
        <v>0</v>
      </c>
      <c r="N55" s="399"/>
      <c r="O55" s="399">
        <v>0</v>
      </c>
      <c r="P55" s="399"/>
      <c r="Q55" s="399">
        <v>-680050925</v>
      </c>
      <c r="R55" s="399"/>
      <c r="S55" s="399">
        <v>-680050925</v>
      </c>
      <c r="U55" s="403">
        <v>-3.0811534837598835E-4</v>
      </c>
      <c r="V55" s="410"/>
      <c r="W55" s="410"/>
    </row>
    <row r="56" spans="1:23" ht="30">
      <c r="A56" s="293" t="s">
        <v>148</v>
      </c>
      <c r="C56" s="399">
        <v>0</v>
      </c>
      <c r="D56" s="399"/>
      <c r="E56" s="399">
        <v>0</v>
      </c>
      <c r="F56" s="399"/>
      <c r="G56" s="399">
        <v>0</v>
      </c>
      <c r="H56" s="399"/>
      <c r="I56" s="399">
        <v>0</v>
      </c>
      <c r="K56" s="407">
        <v>0</v>
      </c>
      <c r="L56" s="1"/>
      <c r="M56" s="399">
        <v>0</v>
      </c>
      <c r="N56" s="399"/>
      <c r="O56" s="399">
        <v>0</v>
      </c>
      <c r="P56" s="399"/>
      <c r="Q56" s="399">
        <v>53047564</v>
      </c>
      <c r="R56" s="399"/>
      <c r="S56" s="399">
        <v>53047564</v>
      </c>
      <c r="U56" s="403">
        <v>2.4034624557502867E-5</v>
      </c>
      <c r="V56" s="410"/>
      <c r="W56" s="410"/>
    </row>
    <row r="57" spans="1:23" ht="30">
      <c r="A57" s="294" t="s">
        <v>173</v>
      </c>
      <c r="C57" s="399">
        <v>0</v>
      </c>
      <c r="D57" s="399"/>
      <c r="E57" s="399">
        <v>0</v>
      </c>
      <c r="F57" s="399"/>
      <c r="G57" s="399">
        <v>0</v>
      </c>
      <c r="H57" s="399"/>
      <c r="I57" s="399">
        <v>0</v>
      </c>
      <c r="K57" s="407">
        <v>0</v>
      </c>
      <c r="L57" s="1"/>
      <c r="M57" s="399">
        <v>0</v>
      </c>
      <c r="N57" s="399"/>
      <c r="O57" s="399">
        <v>183077</v>
      </c>
      <c r="P57" s="399"/>
      <c r="Q57" s="399">
        <v>0</v>
      </c>
      <c r="R57" s="399"/>
      <c r="S57" s="399">
        <v>183077</v>
      </c>
      <c r="U57" s="403">
        <v>8.2947955161785601E-8</v>
      </c>
      <c r="V57" s="410"/>
      <c r="W57" s="410"/>
    </row>
    <row r="58" spans="1:23" ht="30">
      <c r="A58" s="295" t="s">
        <v>174</v>
      </c>
      <c r="C58" s="399">
        <v>0</v>
      </c>
      <c r="D58" s="399"/>
      <c r="E58" s="399">
        <v>0</v>
      </c>
      <c r="F58" s="399"/>
      <c r="G58" s="399">
        <v>0</v>
      </c>
      <c r="H58" s="399"/>
      <c r="I58" s="399">
        <v>0</v>
      </c>
      <c r="K58" s="407">
        <v>0</v>
      </c>
      <c r="L58" s="1"/>
      <c r="M58" s="399">
        <v>0</v>
      </c>
      <c r="N58" s="399"/>
      <c r="O58" s="399">
        <v>0</v>
      </c>
      <c r="P58" s="399"/>
      <c r="Q58" s="399">
        <v>86733611</v>
      </c>
      <c r="R58" s="399"/>
      <c r="S58" s="399">
        <v>86733611</v>
      </c>
      <c r="U58" s="403">
        <v>3.929699348496946E-5</v>
      </c>
      <c r="V58" s="410"/>
      <c r="W58" s="410"/>
    </row>
    <row r="59" spans="1:23" ht="30">
      <c r="A59" s="296" t="s">
        <v>174</v>
      </c>
      <c r="C59" s="399">
        <v>0</v>
      </c>
      <c r="D59" s="399"/>
      <c r="E59" s="399">
        <v>0</v>
      </c>
      <c r="F59" s="399"/>
      <c r="G59" s="399">
        <v>0</v>
      </c>
      <c r="H59" s="399"/>
      <c r="I59" s="399">
        <v>0</v>
      </c>
      <c r="K59" s="407">
        <v>0</v>
      </c>
      <c r="L59" s="1"/>
      <c r="M59" s="399">
        <v>0</v>
      </c>
      <c r="N59" s="399"/>
      <c r="O59" s="399">
        <v>370512</v>
      </c>
      <c r="P59" s="399"/>
      <c r="Q59" s="399">
        <v>0</v>
      </c>
      <c r="R59" s="399"/>
      <c r="S59" s="399">
        <v>370512</v>
      </c>
      <c r="U59" s="403">
        <v>1.6787041934761607E-7</v>
      </c>
      <c r="V59" s="410"/>
      <c r="W59" s="410"/>
    </row>
    <row r="60" spans="1:23" ht="18.75">
      <c r="A60" s="297" t="s">
        <v>21</v>
      </c>
      <c r="C60" s="399">
        <v>0</v>
      </c>
      <c r="D60" s="399"/>
      <c r="E60" s="399">
        <v>0</v>
      </c>
      <c r="F60" s="399"/>
      <c r="G60" s="399">
        <v>0</v>
      </c>
      <c r="H60" s="399"/>
      <c r="I60" s="399">
        <v>0</v>
      </c>
      <c r="K60" s="407">
        <v>0</v>
      </c>
      <c r="L60" s="1"/>
      <c r="M60" s="399">
        <v>0</v>
      </c>
      <c r="N60" s="399"/>
      <c r="O60" s="399">
        <v>-481750</v>
      </c>
      <c r="P60" s="399"/>
      <c r="Q60" s="399">
        <v>0</v>
      </c>
      <c r="R60" s="399"/>
      <c r="S60" s="399">
        <v>-481750</v>
      </c>
      <c r="U60" s="403">
        <v>-2.1826978484020501E-7</v>
      </c>
      <c r="V60" s="410"/>
      <c r="W60" s="410"/>
    </row>
    <row r="61" spans="1:23" ht="30">
      <c r="A61" s="298" t="s">
        <v>175</v>
      </c>
      <c r="C61" s="399">
        <v>0</v>
      </c>
      <c r="D61" s="399"/>
      <c r="E61" s="399">
        <v>0</v>
      </c>
      <c r="F61" s="399"/>
      <c r="G61" s="399">
        <v>0</v>
      </c>
      <c r="H61" s="399"/>
      <c r="I61" s="399">
        <v>0</v>
      </c>
      <c r="K61" s="407">
        <v>0</v>
      </c>
      <c r="L61" s="1"/>
      <c r="M61" s="399">
        <v>0</v>
      </c>
      <c r="N61" s="399"/>
      <c r="O61" s="399">
        <v>0</v>
      </c>
      <c r="P61" s="399"/>
      <c r="Q61" s="399">
        <v>-160347307</v>
      </c>
      <c r="R61" s="399"/>
      <c r="S61" s="399">
        <v>-160347307</v>
      </c>
      <c r="U61" s="403">
        <v>-7.2649656873059257E-5</v>
      </c>
      <c r="V61" s="410"/>
      <c r="W61" s="410"/>
    </row>
    <row r="62" spans="1:23" ht="18.75">
      <c r="A62" s="299" t="s">
        <v>152</v>
      </c>
      <c r="C62" s="399">
        <v>0</v>
      </c>
      <c r="D62" s="399"/>
      <c r="E62" s="399">
        <v>0</v>
      </c>
      <c r="F62" s="399"/>
      <c r="G62" s="399">
        <v>0</v>
      </c>
      <c r="H62" s="399"/>
      <c r="I62" s="399">
        <v>0</v>
      </c>
      <c r="K62" s="407">
        <v>0</v>
      </c>
      <c r="L62" s="1"/>
      <c r="M62" s="399">
        <v>0</v>
      </c>
      <c r="N62" s="399"/>
      <c r="O62" s="399">
        <v>0</v>
      </c>
      <c r="P62" s="399"/>
      <c r="Q62" s="399">
        <v>20190078286</v>
      </c>
      <c r="R62" s="399"/>
      <c r="S62" s="399">
        <v>20190078286</v>
      </c>
      <c r="U62" s="403">
        <v>9.1476575887744997E-3</v>
      </c>
      <c r="V62" s="410"/>
      <c r="W62" s="410"/>
    </row>
    <row r="63" spans="1:23" ht="18.75">
      <c r="A63" s="300" t="s">
        <v>153</v>
      </c>
      <c r="C63" s="399">
        <v>0</v>
      </c>
      <c r="D63" s="399"/>
      <c r="E63" s="399">
        <v>0</v>
      </c>
      <c r="F63" s="399"/>
      <c r="G63" s="399">
        <v>0</v>
      </c>
      <c r="H63" s="399"/>
      <c r="I63" s="399">
        <v>0</v>
      </c>
      <c r="K63" s="407">
        <v>0</v>
      </c>
      <c r="L63" s="1"/>
      <c r="M63" s="399">
        <v>0</v>
      </c>
      <c r="N63" s="399"/>
      <c r="O63" s="399">
        <v>0</v>
      </c>
      <c r="P63" s="399"/>
      <c r="Q63" s="399">
        <v>1848221590</v>
      </c>
      <c r="R63" s="399"/>
      <c r="S63" s="399">
        <v>1848221590</v>
      </c>
      <c r="U63" s="403">
        <v>8.3738646349002931E-4</v>
      </c>
      <c r="V63" s="410"/>
      <c r="W63" s="410"/>
    </row>
    <row r="64" spans="1:23" ht="18.75">
      <c r="A64" s="301" t="s">
        <v>126</v>
      </c>
      <c r="C64" s="399">
        <v>0</v>
      </c>
      <c r="D64" s="399"/>
      <c r="E64" s="399">
        <v>0</v>
      </c>
      <c r="F64" s="399"/>
      <c r="G64" s="399">
        <v>0</v>
      </c>
      <c r="H64" s="399"/>
      <c r="I64" s="399">
        <v>0</v>
      </c>
      <c r="K64" s="407">
        <v>0</v>
      </c>
      <c r="L64" s="1"/>
      <c r="M64" s="399">
        <v>367500000</v>
      </c>
      <c r="N64" s="399"/>
      <c r="O64" s="399">
        <v>0</v>
      </c>
      <c r="P64" s="399"/>
      <c r="Q64" s="399">
        <v>-1043900160</v>
      </c>
      <c r="R64" s="399"/>
      <c r="S64" s="399">
        <v>-676400160</v>
      </c>
      <c r="U64" s="403">
        <v>-3.0646127117608772E-4</v>
      </c>
      <c r="V64" s="410"/>
      <c r="W64" s="410"/>
    </row>
    <row r="65" spans="1:23" ht="30">
      <c r="A65" s="302" t="s">
        <v>154</v>
      </c>
      <c r="C65" s="399">
        <v>0</v>
      </c>
      <c r="D65" s="399"/>
      <c r="E65" s="399">
        <v>0</v>
      </c>
      <c r="F65" s="399"/>
      <c r="G65" s="399">
        <v>0</v>
      </c>
      <c r="H65" s="399"/>
      <c r="I65" s="399">
        <v>0</v>
      </c>
      <c r="K65" s="407">
        <v>0</v>
      </c>
      <c r="L65" s="1"/>
      <c r="M65" s="399">
        <v>0</v>
      </c>
      <c r="N65" s="399"/>
      <c r="O65" s="399">
        <v>0</v>
      </c>
      <c r="P65" s="399"/>
      <c r="Q65" s="399">
        <v>-357207724</v>
      </c>
      <c r="R65" s="399"/>
      <c r="S65" s="399">
        <v>-357207724</v>
      </c>
      <c r="U65" s="403">
        <v>-1.6184255954486629E-4</v>
      </c>
      <c r="V65" s="410"/>
      <c r="W65" s="410"/>
    </row>
    <row r="66" spans="1:23" ht="19.5" thickBot="1">
      <c r="A66" s="303" t="s">
        <v>65</v>
      </c>
      <c r="C66" s="400">
        <f>SUM(C9:$C$65)</f>
        <v>9627821000</v>
      </c>
      <c r="D66" s="399"/>
      <c r="E66" s="400">
        <f>SUM(E9:$E$65)</f>
        <v>409814099496</v>
      </c>
      <c r="F66" s="399"/>
      <c r="G66" s="400">
        <f>SUM(G9:$G$65)</f>
        <v>310558087808</v>
      </c>
      <c r="H66" s="399"/>
      <c r="I66" s="400">
        <f>SUM(I9:$I$65)</f>
        <v>730000008304</v>
      </c>
      <c r="K66" s="412">
        <f>SUM(K9:$K$65)</f>
        <v>0.99975188020619177</v>
      </c>
      <c r="M66" s="400">
        <f>SUM(M9:$M$65)</f>
        <v>49604150450</v>
      </c>
      <c r="N66" s="399"/>
      <c r="O66" s="400">
        <f>SUM(O9:$O$65)</f>
        <v>1608378609458</v>
      </c>
      <c r="P66" s="399"/>
      <c r="Q66" s="400">
        <f>SUM(Q9:$Q$65)</f>
        <v>542506051662</v>
      </c>
      <c r="R66" s="399"/>
      <c r="S66" s="400">
        <f>SUM(S9:$S$65)</f>
        <v>2200488811570</v>
      </c>
      <c r="U66" s="412">
        <f>SUM(U9:$U$65)</f>
        <v>0.99699059562981263</v>
      </c>
      <c r="V66" s="410"/>
      <c r="W66" s="410"/>
    </row>
    <row r="67" spans="1:23" ht="19.5" thickTop="1">
      <c r="C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U67" s="413"/>
    </row>
    <row r="68" spans="1:23" ht="18.75"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</row>
    <row r="69" spans="1:23" ht="18.75">
      <c r="M69" s="399"/>
      <c r="N69" s="399"/>
      <c r="O69" s="399"/>
      <c r="P69" s="399"/>
      <c r="Q69" s="399"/>
      <c r="R69" s="399"/>
      <c r="S69" s="39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2023-04-29T04:58:50Z</dcterms:created>
  <dcterms:modified xsi:type="dcterms:W3CDTF">2023-04-29T07:40:50Z</dcterms:modified>
</cp:coreProperties>
</file>